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1265" windowHeight="10080" activeTab="0"/>
  </bookViews>
  <sheets>
    <sheet name="Wantslist" sheetId="1" r:id="rId1"/>
    <sheet name="Addendum" sheetId="2" r:id="rId2"/>
  </sheets>
  <definedNames>
    <definedName name="_xlnm.Print_Area" localSheetId="0">'Wantslist'!$A$1:$U$83</definedName>
  </definedNames>
  <calcPr fullCalcOnLoad="1"/>
</workbook>
</file>

<file path=xl/sharedStrings.xml><?xml version="1.0" encoding="utf-8"?>
<sst xmlns="http://schemas.openxmlformats.org/spreadsheetml/2006/main" count="548" uniqueCount="404">
  <si>
    <t>ITALY WANTS LIST</t>
  </si>
  <si>
    <t>Very expensive issues not listed</t>
  </si>
  <si>
    <t>Year</t>
  </si>
  <si>
    <t>Mi #</t>
  </si>
  <si>
    <t>Comment</t>
  </si>
  <si>
    <t>Value</t>
  </si>
  <si>
    <t>Qty</t>
  </si>
  <si>
    <t>523-7</t>
  </si>
  <si>
    <t xml:space="preserve"> Circular Used,  except mint if much cheaper than used - as indicated</t>
  </si>
  <si>
    <t>National Militia set</t>
  </si>
  <si>
    <t>Empire 5l</t>
  </si>
  <si>
    <t>VEIII To left 25c</t>
  </si>
  <si>
    <t>584-5</t>
  </si>
  <si>
    <t>Augustus 1.75 + 2.55</t>
  </si>
  <si>
    <t>Child Welfare airmail</t>
  </si>
  <si>
    <t>Ferrucci  5l **</t>
  </si>
  <si>
    <t>st Francis 5+2.50L</t>
  </si>
  <si>
    <t>Umberto 2Lire</t>
  </si>
  <si>
    <t>VEIII To left 60c</t>
  </si>
  <si>
    <t>Vergil high values</t>
  </si>
  <si>
    <t>50L Red Socialist Overprint</t>
  </si>
  <si>
    <t>Padua 5+2.50L</t>
  </si>
  <si>
    <t>Philately Day</t>
  </si>
  <si>
    <t>Constitutional Court</t>
  </si>
  <si>
    <t>292-4</t>
  </si>
  <si>
    <t>Bellini</t>
  </si>
  <si>
    <t>567-9</t>
  </si>
  <si>
    <t>599-600</t>
  </si>
  <si>
    <t>Famous Italians 2.55,2.75l</t>
  </si>
  <si>
    <t>Mi Euro</t>
  </si>
  <si>
    <t>Child Welfare 1.75+75 - 5+3l</t>
  </si>
  <si>
    <t>Italy Needs List                                     PostallyUsed only</t>
  </si>
  <si>
    <t>Used only with circular cancellations please</t>
  </si>
  <si>
    <t>Wantlist of Douglas Dombai</t>
  </si>
  <si>
    <t>PO Box 11546     Centurion     0046   South Africa</t>
  </si>
  <si>
    <t>Eighteenth birthday greetings</t>
  </si>
  <si>
    <t>Panini</t>
  </si>
  <si>
    <t>Quattroruote magazine</t>
  </si>
  <si>
    <t xml:space="preserve">Schools and Universities series - Ernesto Cairoli High School in Varese - Agostino Nifo High School in Sessa Aurunca - Alessandro Tassoni High School in - Carlo Bo University of </t>
  </si>
  <si>
    <t>Winter Olympic Games “Turin 2006” values 0,23,€ 0,45, € 0,65, € 0,70, € 0,85, € 0,90, € 1,00, € 1,30, € 1,70</t>
  </si>
  <si>
    <t>Dalmatia “Day of Remembrance”</t>
  </si>
  <si>
    <t>Regno d’Italia (The Kingdom of Italy) philatelic exhibition</t>
  </si>
  <si>
    <t>Andrea Mantegna Painting</t>
  </si>
  <si>
    <t>National Association of Italian Singers</t>
  </si>
  <si>
    <t>Winter Paralympic Games</t>
  </si>
  <si>
    <t>Institutions series, Italian Navy Aircraft Carrier</t>
  </si>
  <si>
    <t>Made in Italy series, - Homemade Ice-cream - Marble from Carrara</t>
  </si>
  <si>
    <t>Simplon Pass</t>
  </si>
  <si>
    <t>International Mountain Day</t>
  </si>
  <si>
    <t>Citizens resident abroad Voting</t>
  </si>
  <si>
    <t>Occupational Medicine congress overprinted with breast cancer surcharge</t>
  </si>
  <si>
    <t>Cervino Ski School</t>
  </si>
  <si>
    <t xml:space="preserve">Icon of St. Mary Incaldana in Mondragone </t>
  </si>
  <si>
    <t xml:space="preserve">Philatelic Exhibition Le due Repubbliche and block  </t>
  </si>
  <si>
    <t>Gentile from Fabriano</t>
  </si>
  <si>
    <t xml:space="preserve">Il Giorno daily newspaper </t>
  </si>
  <si>
    <t>Christopher Columbus</t>
  </si>
  <si>
    <t>Enrico Mattei</t>
  </si>
  <si>
    <r>
      <t xml:space="preserve">Regions of Italy </t>
    </r>
    <r>
      <rPr>
        <sz val="9"/>
        <rFont val="Arial"/>
        <family val="2"/>
      </rPr>
      <t xml:space="preserve">- Piedmont - Tuscany - Lazio - Puglia </t>
    </r>
  </si>
  <si>
    <t>Targa Florio car race</t>
  </si>
  <si>
    <t xml:space="preserve">Military Sports </t>
  </si>
  <si>
    <t xml:space="preserve">World Chess Games </t>
  </si>
  <si>
    <t>Constituent Assembly</t>
  </si>
  <si>
    <t xml:space="preserve">Women's Right to Vote </t>
  </si>
  <si>
    <t xml:space="preserve">World Bridge Championship </t>
  </si>
  <si>
    <t>Experimental and Interforce Training Shooting Range in Salto di Quirra</t>
  </si>
  <si>
    <t>Customs and Excise Police and Cadet Legion of Customs and Excise Police</t>
  </si>
  <si>
    <t>Greek Theatre in Tindari (Messina)</t>
  </si>
  <si>
    <t>Autostrada del Sole</t>
  </si>
  <si>
    <t>Victims of the massacre of Bologna</t>
  </si>
  <si>
    <t>Union of Italian Philatelic Journalists</t>
  </si>
  <si>
    <t xml:space="preserve">St. Gregory the Great </t>
  </si>
  <si>
    <t>Italian National Soccer Team, World Cup 2006 Champions.</t>
  </si>
  <si>
    <t xml:space="preserve">Victims of terrorism </t>
  </si>
  <si>
    <t>World Fencing Championship</t>
  </si>
  <si>
    <t>Ettore Majorana</t>
  </si>
  <si>
    <t xml:space="preserve">Saints series commemorating - St. Ignatius of Loyola - St. Francis Xavier </t>
  </si>
  <si>
    <t xml:space="preserve">Protected Areas System (National and Marine Parks) </t>
  </si>
  <si>
    <t xml:space="preserve">lotto game </t>
  </si>
  <si>
    <t xml:space="preserve">Luchino Visconti </t>
  </si>
  <si>
    <t xml:space="preserve">Dino Buzzati </t>
  </si>
  <si>
    <r>
      <t xml:space="preserve">Holy Christmas series </t>
    </r>
    <r>
      <rPr>
        <sz val="10"/>
        <rFont val="Arial"/>
        <family val="2"/>
      </rPr>
      <t xml:space="preserve">- Religious subject - Secular subject </t>
    </r>
  </si>
  <si>
    <t xml:space="preserve">The Fallen in Nasiriyah </t>
  </si>
  <si>
    <t xml:space="preserve">Italy/China </t>
  </si>
  <si>
    <t>World Philatelic Exhibition "Italia 2007"</t>
  </si>
  <si>
    <t xml:space="preserve">St. Evasio Cathedral, in Casale Monferrato </t>
  </si>
  <si>
    <t xml:space="preserve">opening of the first Children's House by Maria Montessori </t>
  </si>
  <si>
    <t xml:space="preserve">National School for Public Administration" </t>
  </si>
  <si>
    <t xml:space="preserve">Cathedral of Parma </t>
  </si>
  <si>
    <t xml:space="preserve">Arturo Toscanini </t>
  </si>
  <si>
    <t xml:space="preserve">St. Francis from Paola </t>
  </si>
  <si>
    <t xml:space="preserve">Ferrante Gonzaga </t>
  </si>
  <si>
    <t xml:space="preserve">Antonio Genovesi Salerno Foundation </t>
  </si>
  <si>
    <t>Borgata Giuliana of Fertilia</t>
  </si>
  <si>
    <t xml:space="preserve">Father Lodovico </t>
  </si>
  <si>
    <t xml:space="preserve">Giosuè Carducci </t>
  </si>
  <si>
    <t xml:space="preserve">Schools and Universities - University of Brescia </t>
  </si>
  <si>
    <t xml:space="preserve">Equal Opportunities for All </t>
  </si>
  <si>
    <t xml:space="preserve">Schools and Universities - Scipione Maffei High School in Verona </t>
  </si>
  <si>
    <t>Italian Sport - Nicolò Carosio</t>
  </si>
  <si>
    <t xml:space="preserve">Electro-technical Commission </t>
  </si>
  <si>
    <r>
      <t xml:space="preserve">Regions of Italy </t>
    </r>
    <r>
      <rPr>
        <sz val="9"/>
        <rFont val="Arial"/>
        <family val="2"/>
      </rPr>
      <t>-Trentino Alto Adige –Marche –Umbria -Sardinia</t>
    </r>
  </si>
  <si>
    <t>UNESCO  - Italian Artistic and Cultural Heritage</t>
  </si>
  <si>
    <t xml:space="preserve">Signature of the Treaties of Rome </t>
  </si>
  <si>
    <r>
      <t xml:space="preserve">Tourism </t>
    </r>
    <r>
      <rPr>
        <sz val="9"/>
        <rFont val="Arial"/>
        <family val="2"/>
      </rPr>
      <t>- Brunico (BZ)  - Gaeta (LT) - Massafra (TA) - Cattolica Eraclea (AG)</t>
    </r>
  </si>
  <si>
    <t xml:space="preserve">Giuseppe Tomasi from Lampedusa </t>
  </si>
  <si>
    <t>Rome the Capital of Italy</t>
  </si>
  <si>
    <t xml:space="preserve">Europe 2007: 100 Years of Scouting </t>
  </si>
  <si>
    <t xml:space="preserve">Duccio Galimberti </t>
  </si>
  <si>
    <t>National School for Economics and Finance</t>
  </si>
  <si>
    <t xml:space="preserve">Cinecittà Film Studios in Rome </t>
  </si>
  <si>
    <t xml:space="preserve">National Treasures - San Benedetto Po Monastery (MN) - Rocca of Montefiore Conca (RN) </t>
  </si>
  <si>
    <t xml:space="preserve">Made in Italy - Lamborghini Miura </t>
  </si>
  <si>
    <t>Stall Music- Music from the Hearth</t>
  </si>
  <si>
    <t xml:space="preserve">Italian Football Championship </t>
  </si>
  <si>
    <t xml:space="preserve">Dolmen della Chianca (Dolmen di Bisceglie) </t>
  </si>
  <si>
    <t>Italian Sport - Luigi Ganna</t>
  </si>
  <si>
    <t xml:space="preserve">Altiero Spinelli </t>
  </si>
  <si>
    <t xml:space="preserve">Two Worlds Festival </t>
  </si>
  <si>
    <t xml:space="preserve">Basilica of St. Vincenzo in Galliano, Cantù (CO) </t>
  </si>
  <si>
    <t xml:space="preserve">Giuseppe Garibaldi </t>
  </si>
  <si>
    <t xml:space="preserve">Made in Italy - Fiat 500 </t>
  </si>
  <si>
    <t xml:space="preserve">Spelaeological Club of Rome </t>
  </si>
  <si>
    <t xml:space="preserve">Italian Sport - Primo Carnera </t>
  </si>
  <si>
    <r>
      <t xml:space="preserve">Schools and Universities · Salernitana Medical School, in Salerno - </t>
    </r>
    <r>
      <rPr>
        <sz val="10"/>
        <rFont val="Arial"/>
        <family val="2"/>
      </rPr>
      <t>Marco Foscarini High School in Venice</t>
    </r>
  </si>
  <si>
    <t>Political Studies Institute in Rome</t>
  </si>
  <si>
    <t xml:space="preserve">Maurizio Poggiali </t>
  </si>
  <si>
    <t xml:space="preserve">breeds of donkeys </t>
  </si>
  <si>
    <t xml:space="preserve">Italian Sport - European Basketball Championship for Women </t>
  </si>
  <si>
    <t xml:space="preserve">"the Sacra" of St. Michael, St. Ambrogio Abbey in Turin (TO) </t>
  </si>
  <si>
    <t>Jacopo Barozzi, named “Vignola</t>
  </si>
  <si>
    <t xml:space="preserve">Concetto Marchesi </t>
  </si>
  <si>
    <t xml:space="preserve">Grandfather's Day </t>
  </si>
  <si>
    <t xml:space="preserve">Antonio Canova's birth </t>
  </si>
  <si>
    <t xml:space="preserve">Philately Day </t>
  </si>
  <si>
    <r>
      <t xml:space="preserve">Maria Callas, Beniamino Gigli and Amedeo Nazzari </t>
    </r>
    <r>
      <rPr>
        <i/>
        <sz val="9"/>
        <rFont val="Arial"/>
        <family val="2"/>
      </rPr>
      <t>mini sheet</t>
    </r>
  </si>
  <si>
    <t xml:space="preserve">Fiume as "Eastern Land already part of Italy" </t>
  </si>
  <si>
    <r>
      <t xml:space="preserve">Holy Christmas </t>
    </r>
    <r>
      <rPr>
        <sz val="10"/>
        <rFont val="Arial"/>
        <family val="2"/>
      </rPr>
      <t>- Religious subject (work of Gian Battista Cima from Conegliano) - Secular subject</t>
    </r>
  </si>
  <si>
    <t xml:space="preserve">Giuseppe Di Vittorio </t>
  </si>
  <si>
    <t>Security Council ofthe United Nations</t>
  </si>
  <si>
    <t xml:space="preserve">Constitution of the Italian Republic </t>
  </si>
  <si>
    <t xml:space="preserve">Italian Red Cross Volunteer Nursing Corps </t>
  </si>
  <si>
    <t xml:space="preserve">Amintore Fanfani </t>
  </si>
  <si>
    <t xml:space="preserve">Italian Stock Exchange </t>
  </si>
  <si>
    <t xml:space="preserve">first Italian factory producing Olivetti typewriters </t>
  </si>
  <si>
    <t xml:space="preserve">Giuseppe Piermarini </t>
  </si>
  <si>
    <t xml:space="preserve">National Council for Economics and Labour </t>
  </si>
  <si>
    <t xml:space="preserve">Italian sport - marathon runner Dorando Pietri </t>
  </si>
  <si>
    <t xml:space="preserve">the song “Nel blu dipinto di blu” </t>
  </si>
  <si>
    <t xml:space="preserve">Anna Magnani </t>
  </si>
  <si>
    <t xml:space="preserve">Ricordi publishing house </t>
  </si>
  <si>
    <t>Schools and Universities - Rinaldo Carli Capodistria High School - formerly Carlo Combi High School</t>
  </si>
  <si>
    <t xml:space="preserve">Edmondo De Amicis </t>
  </si>
  <si>
    <t xml:space="preserve">Bernardino di Betto otherwise known as Pinturicchio </t>
  </si>
  <si>
    <t>Sulmona's feast-day</t>
  </si>
  <si>
    <t>Italian sport - Italian Rowing</t>
  </si>
  <si>
    <t xml:space="preserve">Rule of the Franciscan Order </t>
  </si>
  <si>
    <t xml:space="preserve">Rome as the Capital City </t>
  </si>
  <si>
    <t xml:space="preserve">International Decade of Education for Sustainable Development </t>
  </si>
  <si>
    <t xml:space="preserve">National Federation of the Italian Press </t>
  </si>
  <si>
    <t>Giovannino Guareschi</t>
  </si>
  <si>
    <t>Ludovico Geymonat</t>
  </si>
  <si>
    <t xml:space="preserve">Europe 2008: letters </t>
  </si>
  <si>
    <t>Andrea Palladio</t>
  </si>
  <si>
    <t xml:space="preserve">Regions of Italy▫ Aosta Valley ▫ Veneto ▫ Molise ▫ Sicily </t>
  </si>
  <si>
    <t>San Francis Caracciolo</t>
  </si>
  <si>
    <t xml:space="preserve">Schools and Universities - Collegio della Guastalla in Monza </t>
  </si>
  <si>
    <t xml:space="preserve">Motorbikes - Ducati </t>
  </si>
  <si>
    <t xml:space="preserve">Italian Sport - Italian Football Championship </t>
  </si>
  <si>
    <t xml:space="preserve">Giacomo Puccini </t>
  </si>
  <si>
    <t>Tommaso Landolfi</t>
  </si>
  <si>
    <t xml:space="preserve">Tourism ▫ The Three Peaks of Lavaredo (BL) ▫ Introdacqua (AQ) ▫ Casamicciola Terme (NA) ▫ Mamoiada (NU) – (masks of the mamuthones) </t>
  </si>
  <si>
    <t xml:space="preserve">Made in Italy –Zafferano dell'Aquila DOP" (PDO Saffron from l'Aquila ) </t>
  </si>
  <si>
    <t xml:space="preserve">Made in Italy – spaghetti all’amatriciana" Festival </t>
  </si>
  <si>
    <t xml:space="preserve">Unesco sites </t>
  </si>
  <si>
    <t xml:space="preserve">millennium of the Bell Tower in Treviglio (BG) </t>
  </si>
  <si>
    <t xml:space="preserve">Schools and Universities ▫ Dante Alighieri High School in Gorizia ▫ University of Perugia </t>
  </si>
  <si>
    <t>Cesare Pavese</t>
  </si>
  <si>
    <t>Alberico Gentili</t>
  </si>
  <si>
    <t xml:space="preserve">Malatestian Library </t>
  </si>
  <si>
    <t xml:space="preserve">Local Police Force </t>
  </si>
  <si>
    <t xml:space="preserve">tribune of the people in the republican Rome </t>
  </si>
  <si>
    <t xml:space="preserve">Holy Christmas▫ Religious subject ▫ Secular subject </t>
  </si>
  <si>
    <t xml:space="preserve">Earthquake in Messina in 1908 </t>
  </si>
  <si>
    <t>Corriere dei piccoli</t>
  </si>
  <si>
    <t>3073/74</t>
  </si>
  <si>
    <t>3077/80</t>
  </si>
  <si>
    <t>3081/89</t>
  </si>
  <si>
    <t>3095/96</t>
  </si>
  <si>
    <t>3111/14</t>
  </si>
  <si>
    <t>Europa - Integration</t>
  </si>
  <si>
    <t>3118/19</t>
  </si>
  <si>
    <t>3126/27</t>
  </si>
  <si>
    <t>3136/37</t>
  </si>
  <si>
    <t>3144/45</t>
  </si>
  <si>
    <t>3163/66</t>
  </si>
  <si>
    <t>3168/69</t>
  </si>
  <si>
    <t>3170/73</t>
  </si>
  <si>
    <t>Bl 39</t>
  </si>
  <si>
    <t>3181/82</t>
  </si>
  <si>
    <t>Bl 40</t>
  </si>
  <si>
    <t>Mondadori</t>
  </si>
  <si>
    <t>3213/14</t>
  </si>
  <si>
    <t>Art School</t>
  </si>
  <si>
    <t>Bl 41</t>
  </si>
  <si>
    <t>?</t>
  </si>
  <si>
    <t>3100/02</t>
  </si>
  <si>
    <t>Bl 37</t>
  </si>
  <si>
    <t>266-7</t>
  </si>
  <si>
    <t>VEIII new frame xx and 2.65</t>
  </si>
  <si>
    <t>Visit to SAmerica 185</t>
  </si>
  <si>
    <t>570+2-5</t>
  </si>
  <si>
    <t>669 I</t>
  </si>
  <si>
    <t>1725-27</t>
  </si>
  <si>
    <t>2085-89</t>
  </si>
  <si>
    <t>2097-98</t>
  </si>
  <si>
    <t>2101-2102</t>
  </si>
  <si>
    <t>Bl 32</t>
  </si>
  <si>
    <t>2039-42</t>
  </si>
  <si>
    <t>2050-51</t>
  </si>
  <si>
    <t>2060-2063</t>
  </si>
  <si>
    <t>3077-79</t>
  </si>
  <si>
    <t>3094-95</t>
  </si>
  <si>
    <t>3111-13</t>
  </si>
  <si>
    <t>3124-25</t>
  </si>
  <si>
    <t>3126-27</t>
  </si>
  <si>
    <t>3129-32</t>
  </si>
  <si>
    <t>3138-41</t>
  </si>
  <si>
    <t>3073-74</t>
  </si>
  <si>
    <t>2895-97</t>
  </si>
  <si>
    <t>Empire 3l</t>
  </si>
  <si>
    <t>6 stripes overprint</t>
  </si>
  <si>
    <t>TransAtlantic Squadron</t>
  </si>
  <si>
    <t>834-836</t>
  </si>
  <si>
    <t>Gymnastics</t>
  </si>
  <si>
    <t>Self Adhesive stamp</t>
  </si>
  <si>
    <t>March airmail 2.50l</t>
  </si>
  <si>
    <t>Dante airmail 7.70l + 2l</t>
  </si>
  <si>
    <t>Philibert 5l, 10l &amp; 20l</t>
  </si>
  <si>
    <t>1999-2000</t>
  </si>
  <si>
    <t>20 000L Italia</t>
  </si>
  <si>
    <t>Rugby Tournament</t>
  </si>
  <si>
    <t>2873-75</t>
  </si>
  <si>
    <t>150 yr Tuscany Stamp</t>
  </si>
  <si>
    <t>Europa</t>
  </si>
  <si>
    <t>Workplace injury day</t>
  </si>
  <si>
    <t>Christmas Basilica painting</t>
  </si>
  <si>
    <t xml:space="preserve">Italia definitive 6.20 </t>
  </si>
  <si>
    <t>Cardinal Mazarino</t>
  </si>
  <si>
    <t>Victims of war memorial</t>
  </si>
  <si>
    <t>Vatican Stamp, flower, Lynx</t>
  </si>
  <si>
    <t>UN FAO</t>
  </si>
  <si>
    <t>2891-93</t>
  </si>
  <si>
    <t>Cycling, disabled, Nordic Skiing</t>
  </si>
  <si>
    <t>Barletta, Torquato Tasso, Golden Door</t>
  </si>
  <si>
    <t>2899-2901</t>
  </si>
  <si>
    <t>Lincea, Fencing, Golf club</t>
  </si>
  <si>
    <t>2903-05</t>
  </si>
  <si>
    <t>Tourism Lanciano, Procida, La Sapienza</t>
  </si>
  <si>
    <t>2907-08</t>
  </si>
  <si>
    <t>Poster Art</t>
  </si>
  <si>
    <t>Francesco Mazzola</t>
  </si>
  <si>
    <t>Aviation Pioneers block</t>
  </si>
  <si>
    <t>2955-57</t>
  </si>
  <si>
    <t>Petrarch, Priority Mail 0.80 &amp; 1.50</t>
  </si>
  <si>
    <t>Filo d'Oro</t>
  </si>
  <si>
    <t>Christmas Holy family</t>
  </si>
  <si>
    <t>State Railways</t>
  </si>
  <si>
    <t>Europa Wheat</t>
  </si>
  <si>
    <t>Vatican Maps</t>
  </si>
  <si>
    <t>Pietro Savorgnan</t>
  </si>
  <si>
    <t>Art</t>
  </si>
  <si>
    <t>Christmas</t>
  </si>
  <si>
    <t>Pope John Paul II</t>
  </si>
  <si>
    <t>Winter Paralympic Games &amp; Made in Italy Homemade Ice-cream</t>
  </si>
  <si>
    <r>
      <t xml:space="preserve">Tourism series </t>
    </r>
    <r>
      <rPr>
        <sz val="9"/>
        <rFont val="Arial"/>
        <family val="2"/>
      </rPr>
      <t>- Lake of Como, Marina di Pietrasanta (Lucca), Pozzuoli (Naples)</t>
    </r>
  </si>
  <si>
    <t>3103-04</t>
  </si>
  <si>
    <t>International Mountain Day &amp; Icon of St. Mary Incaldana in Mondragone</t>
  </si>
  <si>
    <t xml:space="preserve">Philatelic Exhibition Le due Repubbliche block </t>
  </si>
  <si>
    <t>Europa - Integration 45c</t>
  </si>
  <si>
    <t>World Bridge Championship &amp; Salto di Quirra</t>
  </si>
  <si>
    <t>Autostrada del Sole, massacre of Bologna, Italian Philatelic Union &amp; St. Gregory the Great</t>
  </si>
  <si>
    <t>Fencing, Philately Day, lotto &amp; National and Marine Parks</t>
  </si>
  <si>
    <t>Regions of Italy: Piedmont, Tuscany, Lazio</t>
  </si>
  <si>
    <r>
      <t xml:space="preserve">Regions of Italy </t>
    </r>
    <r>
      <rPr>
        <sz val="9"/>
        <rFont val="Arial"/>
        <family val="2"/>
      </rPr>
      <t>- Sardinia</t>
    </r>
  </si>
  <si>
    <t>Bl 38</t>
  </si>
  <si>
    <r>
      <t xml:space="preserve">Holy Christmas </t>
    </r>
    <r>
      <rPr>
        <sz val="10"/>
        <rFont val="Arial"/>
        <family val="2"/>
      </rPr>
      <t>- work of Gian Battista Cima from Conegliano</t>
    </r>
  </si>
  <si>
    <t>Regions of Italy - Sardinia</t>
  </si>
  <si>
    <t>Schools and Universities · Salernitana Medical School, in Salerno - Marco Foscarini High School in Venice</t>
  </si>
  <si>
    <t>St Francis</t>
  </si>
  <si>
    <t>Castles Coils</t>
  </si>
  <si>
    <t>Castles Coil 450L</t>
  </si>
  <si>
    <t>Villas 250L</t>
  </si>
  <si>
    <t>Castles Coil 750L</t>
  </si>
  <si>
    <t>Alitalia 650L</t>
  </si>
  <si>
    <t>Art 450L</t>
  </si>
  <si>
    <t>Peace Year 650L &amp; Stamp Day</t>
  </si>
  <si>
    <t>Industries Gas flames and cloud</t>
  </si>
  <si>
    <t>Naples Soccer club</t>
  </si>
  <si>
    <t>Christmas 500L</t>
  </si>
  <si>
    <t>Battle of Mentana</t>
  </si>
  <si>
    <t>Miliatary school</t>
  </si>
  <si>
    <t>E Quirino Visconti school</t>
  </si>
  <si>
    <t>St John Bosco, Art, Bible &amp; Epilepsy</t>
  </si>
  <si>
    <t>Golf &amp; Soccer championships</t>
  </si>
  <si>
    <t>films and Aluminium Ind</t>
  </si>
  <si>
    <t>Polygraphy</t>
  </si>
  <si>
    <t>Views &amp; postal ministry</t>
  </si>
  <si>
    <t>Industries</t>
  </si>
  <si>
    <t>Stamp Day &amp; Soccer Championships</t>
  </si>
  <si>
    <t>Tourism Scenes</t>
  </si>
  <si>
    <t>532+34+36+37</t>
  </si>
  <si>
    <t>Natl Defence mint</t>
  </si>
  <si>
    <t>Humbert Brown &amp; Orange</t>
  </si>
  <si>
    <t>Overprints 25c on 45c</t>
  </si>
  <si>
    <t>275-78</t>
  </si>
  <si>
    <t>National Defence set</t>
  </si>
  <si>
    <t>Soccer Airmail 75c</t>
  </si>
  <si>
    <t>March to Rome  2L</t>
  </si>
  <si>
    <t>National Defence 5L+1.50L</t>
  </si>
  <si>
    <t>Ferrucci 5L+2L airmail</t>
  </si>
  <si>
    <t>2024-25</t>
  </si>
  <si>
    <t>Piazzas: Turin, Verona</t>
  </si>
  <si>
    <t>2141-42&amp;44</t>
  </si>
  <si>
    <t>Martini Art</t>
  </si>
  <si>
    <t>2073-74</t>
  </si>
  <si>
    <t xml:space="preserve">Art </t>
  </si>
  <si>
    <t xml:space="preserve">St Borromeo </t>
  </si>
  <si>
    <t>2054-57</t>
  </si>
  <si>
    <t xml:space="preserve">Bologna, Piazzas, Sassari Folk </t>
  </si>
  <si>
    <t>Auto Exhn 33rd</t>
  </si>
  <si>
    <t>VEII 2 Lire</t>
  </si>
  <si>
    <t>Olymphilex buildings and emblem</t>
  </si>
  <si>
    <t>Schools and Universities series - Ernesto Cairoli, Alessandro Tassoni, Carlo Bo</t>
  </si>
  <si>
    <t>Winter Olympic Games “Turin 2006” values € 0,65, € 0,70, € 0,90, € 1,00, € 1,70</t>
  </si>
  <si>
    <t>3083/4/6/7/8/9</t>
  </si>
  <si>
    <t>Tourism series - Lake of Como</t>
  </si>
  <si>
    <t>Tourism series - Pozzuoli (Naples)</t>
  </si>
  <si>
    <t>Tourism - Brunico (BZ)  - Gaeta (LT)</t>
  </si>
  <si>
    <t>3170-71</t>
  </si>
  <si>
    <t>Regions of Italy▫ Aosta Valley</t>
  </si>
  <si>
    <t xml:space="preserve">Schools and Universities ▫ University of Perugia </t>
  </si>
  <si>
    <t>3318-21</t>
  </si>
  <si>
    <t>3331-3333</t>
  </si>
  <si>
    <t>3336-37</t>
  </si>
  <si>
    <t xml:space="preserve">Europa 2008: letters </t>
  </si>
  <si>
    <t>Tourism ▫ Introdacqua (AQ) ▫ Casamicciola Terme (NA) ▫ Mamoiada (NU)</t>
  </si>
  <si>
    <t>3256-58</t>
  </si>
  <si>
    <t>ITALIA 2009 Exhn Coin Head</t>
  </si>
  <si>
    <t>Charles Darwin</t>
  </si>
  <si>
    <t>Bl 42</t>
  </si>
  <si>
    <t>Exhn, Unesco, Mazzolari,Genadiere,Rome,Montanelli</t>
  </si>
  <si>
    <t>3283-89</t>
  </si>
  <si>
    <t>3290-99</t>
  </si>
  <si>
    <t>Bulgari, Swiss, Carbeneri,Pescara,Astronomy,Parliament,cycle race,Meran,Motor race</t>
  </si>
  <si>
    <t>Campobasso,Abbey,Palatucci,Gilera,Sicily stamp,Baseball,Leonardi,InterMilan</t>
  </si>
  <si>
    <t>3300-07</t>
  </si>
  <si>
    <t>Tourism-Capo Vaticano and Alcantara, Sizilien,La Nazione and Swimming Championship</t>
  </si>
  <si>
    <t>Montebello,St Januarius,Ambrosiana,Emilio Alessandrini</t>
  </si>
  <si>
    <t>3324-27</t>
  </si>
  <si>
    <t>Bl 44</t>
  </si>
  <si>
    <t>Patron Saints of Europe</t>
  </si>
  <si>
    <t>Luigi Sturzo,Norberto Bobbio and Southern Italy Aid</t>
  </si>
  <si>
    <t xml:space="preserve">Expo: Sports stars:Gino Bartali  and Valentino Mazzola </t>
  </si>
  <si>
    <t>Bl 45</t>
  </si>
  <si>
    <t>Expo : Bulgaria Relations</t>
  </si>
  <si>
    <t>Bl 46</t>
  </si>
  <si>
    <t>Expo : Italian Comics</t>
  </si>
  <si>
    <t xml:space="preserve">Christmas: Domenico Piola </t>
  </si>
  <si>
    <t>3345-47</t>
  </si>
  <si>
    <t>3348-3352</t>
  </si>
  <si>
    <t>Roman Architeture in Europe</t>
  </si>
  <si>
    <t>3354-55</t>
  </si>
  <si>
    <t xml:space="preserve">20th Century Art : Gino Severini  and Federico de Pistoris </t>
  </si>
  <si>
    <t>3356-</t>
  </si>
  <si>
    <t>All thereafter</t>
  </si>
  <si>
    <t>Tintarella di luna</t>
  </si>
  <si>
    <t>Expo : Day of Music - got Reitano</t>
  </si>
  <si>
    <t>G8 Conference</t>
  </si>
  <si>
    <t>3308-09</t>
  </si>
  <si>
    <t>Madein Italy and SMS Venice</t>
  </si>
  <si>
    <t>Post</t>
  </si>
  <si>
    <t>3311-14</t>
  </si>
  <si>
    <t>Philately day</t>
  </si>
  <si>
    <t>Offered by Fabris Armando Mar 2014</t>
  </si>
  <si>
    <t>471&amp;2&amp;4&amp;5</t>
  </si>
  <si>
    <t xml:space="preserve">Fiume airmail </t>
  </si>
  <si>
    <t>Latina Post Office</t>
  </si>
  <si>
    <t>Aviation Pioneers</t>
  </si>
  <si>
    <t>2963-64</t>
  </si>
  <si>
    <t>Tourism</t>
  </si>
  <si>
    <t>352-53</t>
  </si>
  <si>
    <t>553+4</t>
  </si>
  <si>
    <t>Horace High Values</t>
  </si>
  <si>
    <t>Polica, Venus defin 0.90</t>
  </si>
  <si>
    <t>2980&amp;82</t>
  </si>
  <si>
    <t>2942I</t>
  </si>
  <si>
    <t>Definitives 50l</t>
  </si>
  <si>
    <t>Offered by Barbara Gambetta May 2014</t>
  </si>
  <si>
    <t xml:space="preserve">Panathlon </t>
  </si>
  <si>
    <t>San Marino</t>
  </si>
  <si>
    <t>Istria exodus</t>
  </si>
  <si>
    <t>0.60 Euro Priority Mail</t>
  </si>
  <si>
    <t>La Pira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</si>
</sst>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2" fontId="3" fillId="0" borderId="19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2" fontId="8" fillId="4" borderId="10" xfId="0" applyNumberFormat="1" applyFont="1" applyFill="1" applyBorder="1" applyAlignment="1">
      <alignment/>
    </xf>
    <xf numFmtId="0" fontId="8" fillId="4" borderId="21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5" fillId="34" borderId="0" xfId="0" applyFont="1" applyFill="1" applyAlignment="1">
      <alignment horizontal="left" vertical="top" textRotation="180"/>
    </xf>
    <xf numFmtId="0" fontId="5" fillId="0" borderId="0" xfId="0" applyFont="1" applyAlignment="1">
      <alignment horizontal="left" vertical="top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showGridLines="0" tabSelected="1" zoomScale="70" zoomScaleNormal="70" zoomScalePageLayoutView="0" workbookViewId="0" topLeftCell="A1">
      <selection activeCell="M31" sqref="M31"/>
    </sheetView>
  </sheetViews>
  <sheetFormatPr defaultColWidth="9.140625" defaultRowHeight="12.75"/>
  <cols>
    <col min="1" max="1" width="5.7109375" style="0" customWidth="1"/>
    <col min="2" max="2" width="9.28125" style="0" bestFit="1" customWidth="1"/>
    <col min="3" max="3" width="22.7109375" style="0" customWidth="1"/>
    <col min="4" max="4" width="8.7109375" style="0" bestFit="1" customWidth="1"/>
    <col min="5" max="5" width="5.00390625" style="0" customWidth="1"/>
    <col min="6" max="6" width="5.421875" style="0" customWidth="1"/>
    <col min="7" max="7" width="14.28125" style="0" customWidth="1"/>
    <col min="8" max="8" width="25.57421875" style="0" customWidth="1"/>
    <col min="9" max="9" width="8.7109375" style="0" bestFit="1" customWidth="1"/>
    <col min="10" max="10" width="4.7109375" style="0" bestFit="1" customWidth="1"/>
    <col min="11" max="11" width="5.421875" style="0" customWidth="1"/>
    <col min="12" max="12" width="10.421875" style="0" bestFit="1" customWidth="1"/>
    <col min="13" max="13" width="34.140625" style="0" customWidth="1"/>
    <col min="14" max="14" width="6.8515625" style="0" customWidth="1"/>
    <col min="15" max="15" width="4.7109375" style="0" bestFit="1" customWidth="1"/>
    <col min="16" max="16" width="7.140625" style="0" customWidth="1"/>
    <col min="17" max="17" width="10.421875" style="0" customWidth="1"/>
    <col min="18" max="18" width="37.8515625" style="0" customWidth="1"/>
    <col min="19" max="19" width="7.00390625" style="0" customWidth="1"/>
    <col min="20" max="20" width="6.7109375" style="0" customWidth="1"/>
    <col min="23" max="23" width="42.8515625" style="0" customWidth="1"/>
  </cols>
  <sheetData>
    <row r="1" spans="1:21" ht="27" customHeight="1">
      <c r="A1" s="7" t="s">
        <v>0</v>
      </c>
      <c r="B1" s="8"/>
      <c r="C1" s="8"/>
      <c r="D1" s="8"/>
      <c r="E1" s="8"/>
      <c r="F1" s="8"/>
      <c r="G1" s="91" t="s">
        <v>32</v>
      </c>
      <c r="H1" s="92"/>
      <c r="I1" s="92"/>
      <c r="J1" s="94" t="s">
        <v>33</v>
      </c>
      <c r="K1" s="95"/>
      <c r="L1" s="92"/>
      <c r="M1" s="93" t="s">
        <v>34</v>
      </c>
      <c r="N1" s="92"/>
      <c r="O1" s="92"/>
      <c r="P1" s="92"/>
      <c r="Q1" s="92"/>
      <c r="R1" s="8"/>
      <c r="S1" s="8"/>
      <c r="T1" s="8"/>
      <c r="U1" s="25"/>
    </row>
    <row r="2" spans="1:21" ht="18">
      <c r="A2" s="1" t="s">
        <v>8</v>
      </c>
      <c r="F2" s="1" t="s">
        <v>1</v>
      </c>
      <c r="K2" s="1"/>
      <c r="P2" s="1"/>
      <c r="U2" s="25"/>
    </row>
    <row r="3" spans="1:23" ht="18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9" t="s">
        <v>2</v>
      </c>
      <c r="G3" s="10" t="s">
        <v>3</v>
      </c>
      <c r="H3" s="10" t="s">
        <v>4</v>
      </c>
      <c r="I3" s="10" t="s">
        <v>29</v>
      </c>
      <c r="J3" s="11" t="s">
        <v>6</v>
      </c>
      <c r="K3" s="9" t="s">
        <v>2</v>
      </c>
      <c r="L3" s="10" t="s">
        <v>3</v>
      </c>
      <c r="M3" s="10" t="s">
        <v>4</v>
      </c>
      <c r="N3" s="10" t="s">
        <v>29</v>
      </c>
      <c r="O3" s="11" t="s">
        <v>6</v>
      </c>
      <c r="P3" s="9" t="s">
        <v>2</v>
      </c>
      <c r="Q3" s="10" t="s">
        <v>3</v>
      </c>
      <c r="R3" s="10" t="s">
        <v>4</v>
      </c>
      <c r="S3" s="10" t="s">
        <v>29</v>
      </c>
      <c r="T3" s="11" t="s">
        <v>6</v>
      </c>
      <c r="U3" s="26"/>
      <c r="V3" s="68">
        <v>12345</v>
      </c>
      <c r="W3" s="72" t="s">
        <v>384</v>
      </c>
    </row>
    <row r="4" spans="1:21" ht="13.5" customHeight="1">
      <c r="A4" s="17"/>
      <c r="B4" s="17">
        <v>22</v>
      </c>
      <c r="C4" s="19" t="s">
        <v>331</v>
      </c>
      <c r="D4" s="20"/>
      <c r="E4" s="18"/>
      <c r="F4" s="39">
        <v>1951</v>
      </c>
      <c r="G4" s="40">
        <v>828</v>
      </c>
      <c r="H4" s="41" t="s">
        <v>330</v>
      </c>
      <c r="I4" s="42">
        <v>3.5</v>
      </c>
      <c r="J4" s="45">
        <v>1</v>
      </c>
      <c r="K4" s="85">
        <v>2000</v>
      </c>
      <c r="L4" s="83">
        <v>2672</v>
      </c>
      <c r="M4" s="86" t="s">
        <v>241</v>
      </c>
      <c r="N4" s="87">
        <v>0.8</v>
      </c>
      <c r="O4" s="88">
        <v>1</v>
      </c>
      <c r="P4" s="4">
        <v>2006</v>
      </c>
      <c r="Q4" s="38" t="s">
        <v>228</v>
      </c>
      <c r="R4" s="3" t="s">
        <v>35</v>
      </c>
      <c r="S4" s="12"/>
      <c r="T4" s="6"/>
      <c r="U4" s="25"/>
    </row>
    <row r="5" spans="1:21" ht="12.75">
      <c r="A5" s="53">
        <v>1882</v>
      </c>
      <c r="B5" s="54">
        <v>49</v>
      </c>
      <c r="C5" s="55" t="s">
        <v>17</v>
      </c>
      <c r="D5" s="56">
        <v>250</v>
      </c>
      <c r="E5" s="57">
        <v>1</v>
      </c>
      <c r="F5" s="39"/>
      <c r="G5" s="44" t="s">
        <v>233</v>
      </c>
      <c r="H5" s="52" t="s">
        <v>234</v>
      </c>
      <c r="I5" s="42">
        <v>750</v>
      </c>
      <c r="J5" s="45">
        <v>3</v>
      </c>
      <c r="K5" s="85">
        <v>2001</v>
      </c>
      <c r="L5" s="83">
        <v>2750</v>
      </c>
      <c r="M5" s="86" t="s">
        <v>243</v>
      </c>
      <c r="N5" s="87">
        <v>0.8</v>
      </c>
      <c r="O5" s="88">
        <v>1</v>
      </c>
      <c r="P5" s="85"/>
      <c r="Q5" s="83" t="s">
        <v>221</v>
      </c>
      <c r="R5" s="86" t="s">
        <v>333</v>
      </c>
      <c r="S5" s="87"/>
      <c r="T5" s="88"/>
      <c r="U5" s="89" t="s">
        <v>31</v>
      </c>
    </row>
    <row r="6" spans="1:21" ht="12.75">
      <c r="A6" s="53"/>
      <c r="B6" s="54">
        <v>53</v>
      </c>
      <c r="C6" s="55" t="s">
        <v>313</v>
      </c>
      <c r="D6" s="56">
        <v>7</v>
      </c>
      <c r="E6" s="57">
        <v>1</v>
      </c>
      <c r="F6" s="39">
        <v>1961</v>
      </c>
      <c r="G6" s="40">
        <v>1101</v>
      </c>
      <c r="H6" s="41" t="s">
        <v>210</v>
      </c>
      <c r="I6" s="42">
        <v>5</v>
      </c>
      <c r="J6" s="45">
        <v>1</v>
      </c>
      <c r="K6" s="85"/>
      <c r="L6" s="83">
        <v>2762</v>
      </c>
      <c r="M6" s="86" t="s">
        <v>244</v>
      </c>
      <c r="N6" s="87">
        <v>0.8</v>
      </c>
      <c r="O6" s="88">
        <v>1</v>
      </c>
      <c r="P6" s="4"/>
      <c r="Q6" s="38" t="s">
        <v>335</v>
      </c>
      <c r="R6" s="65" t="s">
        <v>334</v>
      </c>
      <c r="S6" s="12"/>
      <c r="T6" s="6"/>
      <c r="U6" s="90"/>
    </row>
    <row r="7" spans="1:23" ht="12.75">
      <c r="A7" s="39">
        <v>1923</v>
      </c>
      <c r="B7" s="40">
        <v>169</v>
      </c>
      <c r="C7" s="41" t="s">
        <v>314</v>
      </c>
      <c r="D7" s="42">
        <f>10+8</f>
        <v>18</v>
      </c>
      <c r="E7" s="45">
        <v>1</v>
      </c>
      <c r="F7" s="39">
        <v>1979</v>
      </c>
      <c r="G7" s="44">
        <v>1638</v>
      </c>
      <c r="H7" s="41" t="s">
        <v>289</v>
      </c>
      <c r="I7" s="42">
        <v>0.2</v>
      </c>
      <c r="J7" s="43">
        <v>1</v>
      </c>
      <c r="K7" s="85"/>
      <c r="L7" s="83">
        <v>2765</v>
      </c>
      <c r="M7" s="86" t="s">
        <v>245</v>
      </c>
      <c r="N7" s="87">
        <v>0.8</v>
      </c>
      <c r="O7" s="88">
        <v>1</v>
      </c>
      <c r="P7" s="4"/>
      <c r="Q7" s="38">
        <v>3092</v>
      </c>
      <c r="R7" s="65" t="s">
        <v>42</v>
      </c>
      <c r="S7" s="12"/>
      <c r="T7" s="6"/>
      <c r="U7" s="90"/>
      <c r="V7" s="83">
        <v>12346</v>
      </c>
      <c r="W7" s="84" t="s">
        <v>398</v>
      </c>
    </row>
    <row r="8" spans="1:21" ht="12.75">
      <c r="A8" s="39"/>
      <c r="B8" s="40">
        <v>181</v>
      </c>
      <c r="C8" s="41" t="s">
        <v>318</v>
      </c>
      <c r="D8" s="42">
        <v>10</v>
      </c>
      <c r="E8" s="45">
        <v>1</v>
      </c>
      <c r="F8" s="39">
        <v>1980</v>
      </c>
      <c r="G8" s="44" t="s">
        <v>213</v>
      </c>
      <c r="H8" s="41" t="s">
        <v>290</v>
      </c>
      <c r="I8" s="42">
        <v>1</v>
      </c>
      <c r="J8" s="43">
        <v>3</v>
      </c>
      <c r="K8" s="85"/>
      <c r="L8" s="83">
        <v>2772</v>
      </c>
      <c r="M8" s="86" t="s">
        <v>399</v>
      </c>
      <c r="N8" s="87">
        <v>0.8</v>
      </c>
      <c r="O8" s="88">
        <v>1</v>
      </c>
      <c r="P8" s="4"/>
      <c r="Q8" s="38">
        <v>3093</v>
      </c>
      <c r="R8" s="3" t="s">
        <v>50</v>
      </c>
      <c r="S8" s="12"/>
      <c r="T8" s="6"/>
      <c r="U8" s="90"/>
    </row>
    <row r="9" spans="1:21" ht="12.75">
      <c r="A9" s="39"/>
      <c r="B9" s="40">
        <v>186</v>
      </c>
      <c r="C9" s="41" t="s">
        <v>18</v>
      </c>
      <c r="D9" s="42">
        <v>25</v>
      </c>
      <c r="E9" s="45">
        <v>1</v>
      </c>
      <c r="F9" s="39">
        <v>1981</v>
      </c>
      <c r="G9" s="40">
        <v>1776</v>
      </c>
      <c r="H9" s="41" t="s">
        <v>291</v>
      </c>
      <c r="I9" s="42">
        <v>4.2</v>
      </c>
      <c r="J9" s="43">
        <v>1</v>
      </c>
      <c r="K9" s="85"/>
      <c r="L9" s="83">
        <v>2773</v>
      </c>
      <c r="M9" s="86" t="s">
        <v>400</v>
      </c>
      <c r="N9" s="87">
        <v>0.8</v>
      </c>
      <c r="O9" s="88">
        <v>1</v>
      </c>
      <c r="P9" s="4"/>
      <c r="Q9" s="38" t="s">
        <v>222</v>
      </c>
      <c r="R9" s="3" t="s">
        <v>274</v>
      </c>
      <c r="S9" s="12"/>
      <c r="T9" s="6"/>
      <c r="U9" s="90"/>
    </row>
    <row r="10" spans="1:21" ht="12.75">
      <c r="A10" s="67">
        <v>1936</v>
      </c>
      <c r="B10" s="68">
        <v>239</v>
      </c>
      <c r="C10" s="69" t="s">
        <v>16</v>
      </c>
      <c r="D10" s="70">
        <v>75</v>
      </c>
      <c r="E10" s="71">
        <v>1</v>
      </c>
      <c r="F10" s="39">
        <v>1983</v>
      </c>
      <c r="G10" s="40">
        <v>1856</v>
      </c>
      <c r="H10" s="41" t="s">
        <v>292</v>
      </c>
      <c r="I10" s="42">
        <v>1</v>
      </c>
      <c r="J10" s="43">
        <v>1</v>
      </c>
      <c r="K10" s="85"/>
      <c r="L10" s="83">
        <v>2799</v>
      </c>
      <c r="M10" s="86" t="s">
        <v>246</v>
      </c>
      <c r="N10" s="87">
        <v>1</v>
      </c>
      <c r="O10" s="88">
        <v>1</v>
      </c>
      <c r="P10" s="4"/>
      <c r="Q10" s="38">
        <v>3097</v>
      </c>
      <c r="R10" s="3" t="s">
        <v>43</v>
      </c>
      <c r="S10" s="12"/>
      <c r="T10" s="6"/>
      <c r="U10" s="90"/>
    </row>
    <row r="11" spans="1:21" ht="12.75">
      <c r="A11" s="39"/>
      <c r="B11" s="40">
        <v>245</v>
      </c>
      <c r="C11" s="41" t="s">
        <v>11</v>
      </c>
      <c r="D11" s="42">
        <v>7.5</v>
      </c>
      <c r="E11" s="45">
        <v>1</v>
      </c>
      <c r="F11" s="39">
        <v>1986</v>
      </c>
      <c r="G11" s="40">
        <v>1989</v>
      </c>
      <c r="H11" s="41" t="s">
        <v>294</v>
      </c>
      <c r="I11" s="42">
        <v>0.4</v>
      </c>
      <c r="J11" s="43">
        <v>1</v>
      </c>
      <c r="K11" s="39">
        <v>2002</v>
      </c>
      <c r="L11" s="44">
        <v>2828</v>
      </c>
      <c r="M11" s="41" t="s">
        <v>247</v>
      </c>
      <c r="N11" s="12">
        <v>12.5</v>
      </c>
      <c r="O11" s="6">
        <v>1</v>
      </c>
      <c r="P11" s="4"/>
      <c r="Q11" s="38">
        <v>3100</v>
      </c>
      <c r="R11" s="65" t="s">
        <v>336</v>
      </c>
      <c r="S11" s="12"/>
      <c r="T11" s="6"/>
      <c r="U11" s="90"/>
    </row>
    <row r="12" spans="1:21" ht="12.75">
      <c r="A12" s="39"/>
      <c r="B12" s="40">
        <v>252</v>
      </c>
      <c r="C12" s="41" t="s">
        <v>312</v>
      </c>
      <c r="D12" s="42">
        <v>85</v>
      </c>
      <c r="E12" s="45">
        <v>1</v>
      </c>
      <c r="F12" s="39"/>
      <c r="G12" s="40">
        <v>1996</v>
      </c>
      <c r="H12" s="41" t="s">
        <v>295</v>
      </c>
      <c r="I12" s="42">
        <v>0.3</v>
      </c>
      <c r="J12" s="43">
        <v>1</v>
      </c>
      <c r="K12" s="85"/>
      <c r="L12" s="83">
        <v>2857</v>
      </c>
      <c r="M12" s="86" t="s">
        <v>248</v>
      </c>
      <c r="N12" s="87">
        <v>0.8</v>
      </c>
      <c r="O12" s="88">
        <v>1</v>
      </c>
      <c r="P12" s="4"/>
      <c r="Q12" s="38">
        <v>3102</v>
      </c>
      <c r="R12" s="65" t="s">
        <v>337</v>
      </c>
      <c r="S12" s="12"/>
      <c r="T12" s="6"/>
      <c r="U12" s="90"/>
    </row>
    <row r="13" spans="1:21" ht="12.75">
      <c r="A13" s="39">
        <v>1927</v>
      </c>
      <c r="B13" s="40" t="s">
        <v>208</v>
      </c>
      <c r="C13" s="41" t="s">
        <v>209</v>
      </c>
      <c r="D13" s="42">
        <v>42</v>
      </c>
      <c r="E13" s="45">
        <v>2</v>
      </c>
      <c r="F13" s="39"/>
      <c r="G13" s="40" t="s">
        <v>239</v>
      </c>
      <c r="H13" s="41" t="s">
        <v>296</v>
      </c>
      <c r="I13" s="42">
        <f>0.4+0.3</f>
        <v>0.7</v>
      </c>
      <c r="J13" s="43">
        <v>2</v>
      </c>
      <c r="K13" s="85"/>
      <c r="L13" s="83">
        <v>2959</v>
      </c>
      <c r="M13" s="86" t="s">
        <v>249</v>
      </c>
      <c r="N13" s="87">
        <v>0.8</v>
      </c>
      <c r="O13" s="88">
        <v>1</v>
      </c>
      <c r="P13" s="4"/>
      <c r="Q13" s="38" t="s">
        <v>276</v>
      </c>
      <c r="R13" s="3" t="s">
        <v>277</v>
      </c>
      <c r="S13" s="12"/>
      <c r="T13" s="6"/>
      <c r="U13" s="90"/>
    </row>
    <row r="14" spans="1:21" ht="12.75">
      <c r="A14" s="39"/>
      <c r="B14" s="40" t="s">
        <v>315</v>
      </c>
      <c r="C14" s="41" t="s">
        <v>316</v>
      </c>
      <c r="D14" s="42"/>
      <c r="E14" s="45">
        <v>4</v>
      </c>
      <c r="F14" s="39">
        <v>1987</v>
      </c>
      <c r="G14" s="40">
        <v>2001</v>
      </c>
      <c r="H14" s="41" t="s">
        <v>240</v>
      </c>
      <c r="I14" s="42">
        <v>7.5</v>
      </c>
      <c r="J14" s="43">
        <v>1</v>
      </c>
      <c r="K14" s="85"/>
      <c r="L14" s="83" t="s">
        <v>242</v>
      </c>
      <c r="M14" s="86" t="s">
        <v>250</v>
      </c>
      <c r="N14" s="87">
        <v>2.4</v>
      </c>
      <c r="O14" s="88">
        <v>3</v>
      </c>
      <c r="P14" s="4"/>
      <c r="Q14" s="38">
        <v>3107</v>
      </c>
      <c r="R14" s="3" t="s">
        <v>51</v>
      </c>
      <c r="S14" s="12"/>
      <c r="T14" s="6"/>
      <c r="U14" s="90"/>
    </row>
    <row r="15" spans="1:21" ht="12.75">
      <c r="A15" s="39">
        <v>1928</v>
      </c>
      <c r="B15" s="40" t="s">
        <v>24</v>
      </c>
      <c r="C15" s="41" t="s">
        <v>238</v>
      </c>
      <c r="D15" s="42">
        <v>200</v>
      </c>
      <c r="E15" s="45">
        <v>3</v>
      </c>
      <c r="F15" s="39"/>
      <c r="G15" s="40">
        <v>2004</v>
      </c>
      <c r="H15" s="41" t="s">
        <v>297</v>
      </c>
      <c r="I15" s="42">
        <v>0.6</v>
      </c>
      <c r="J15" s="43">
        <v>1</v>
      </c>
      <c r="K15" s="85"/>
      <c r="L15" s="83">
        <v>2877</v>
      </c>
      <c r="M15" s="86" t="s">
        <v>251</v>
      </c>
      <c r="N15" s="87">
        <v>0.8</v>
      </c>
      <c r="O15" s="88">
        <v>1</v>
      </c>
      <c r="P15" s="4"/>
      <c r="Q15" s="38" t="s">
        <v>207</v>
      </c>
      <c r="R15" s="3" t="s">
        <v>278</v>
      </c>
      <c r="S15" s="12"/>
      <c r="T15" s="6"/>
      <c r="U15" s="90"/>
    </row>
    <row r="16" spans="1:21" ht="12.75">
      <c r="A16" s="39">
        <v>1930</v>
      </c>
      <c r="B16" s="40">
        <v>317</v>
      </c>
      <c r="C16" s="52" t="s">
        <v>397</v>
      </c>
      <c r="D16" s="42">
        <v>30</v>
      </c>
      <c r="E16" s="45">
        <v>1</v>
      </c>
      <c r="F16" s="39"/>
      <c r="G16" s="40">
        <v>2016</v>
      </c>
      <c r="H16" s="41" t="s">
        <v>298</v>
      </c>
      <c r="I16" s="42">
        <v>2.2</v>
      </c>
      <c r="J16" s="43">
        <v>1</v>
      </c>
      <c r="K16" s="85">
        <v>2003</v>
      </c>
      <c r="L16" s="83" t="s">
        <v>252</v>
      </c>
      <c r="M16" s="86" t="s">
        <v>253</v>
      </c>
      <c r="N16" s="87">
        <v>2.6</v>
      </c>
      <c r="O16" s="88">
        <v>3</v>
      </c>
      <c r="P16" s="4"/>
      <c r="Q16" s="38">
        <v>3110</v>
      </c>
      <c r="R16" s="3" t="s">
        <v>23</v>
      </c>
      <c r="S16" s="12"/>
      <c r="T16" s="6"/>
      <c r="U16" s="90"/>
    </row>
    <row r="17" spans="1:21" ht="12.75">
      <c r="A17" s="39"/>
      <c r="B17" s="40">
        <v>336</v>
      </c>
      <c r="C17" s="41" t="s">
        <v>319</v>
      </c>
      <c r="D17" s="42"/>
      <c r="E17" s="45">
        <v>1</v>
      </c>
      <c r="F17" s="39"/>
      <c r="G17" s="40">
        <v>2020</v>
      </c>
      <c r="H17" s="41" t="s">
        <v>332</v>
      </c>
      <c r="I17" s="42">
        <v>0.4</v>
      </c>
      <c r="J17" s="43">
        <v>1</v>
      </c>
      <c r="K17" s="85"/>
      <c r="L17" s="83" t="s">
        <v>229</v>
      </c>
      <c r="M17" s="86" t="s">
        <v>254</v>
      </c>
      <c r="N17" s="87">
        <v>2.4</v>
      </c>
      <c r="O17" s="88">
        <v>3</v>
      </c>
      <c r="P17" s="4"/>
      <c r="Q17" s="38" t="s">
        <v>223</v>
      </c>
      <c r="R17" s="3" t="s">
        <v>283</v>
      </c>
      <c r="S17" s="12"/>
      <c r="T17" s="6"/>
      <c r="U17" s="90"/>
    </row>
    <row r="18" spans="1:21" ht="12.75">
      <c r="A18" s="39"/>
      <c r="B18" s="40">
        <v>341</v>
      </c>
      <c r="C18" s="41" t="s">
        <v>15</v>
      </c>
      <c r="D18" s="42">
        <v>35</v>
      </c>
      <c r="E18" s="45">
        <v>1</v>
      </c>
      <c r="F18" s="39"/>
      <c r="G18" s="40" t="s">
        <v>321</v>
      </c>
      <c r="H18" s="41" t="s">
        <v>322</v>
      </c>
      <c r="I18" s="42">
        <v>0.6</v>
      </c>
      <c r="J18" s="43">
        <v>2</v>
      </c>
      <c r="K18" s="85"/>
      <c r="L18" s="83" t="s">
        <v>255</v>
      </c>
      <c r="M18" s="86" t="s">
        <v>256</v>
      </c>
      <c r="N18" s="87">
        <v>3.2</v>
      </c>
      <c r="O18" s="88">
        <v>3</v>
      </c>
      <c r="P18" s="4"/>
      <c r="Q18" s="38">
        <v>3117</v>
      </c>
      <c r="R18" s="3" t="s">
        <v>59</v>
      </c>
      <c r="S18" s="12"/>
      <c r="T18" s="6"/>
      <c r="U18" s="90"/>
    </row>
    <row r="19" spans="1:21" ht="12.75">
      <c r="A19" s="39"/>
      <c r="B19" s="40">
        <v>344</v>
      </c>
      <c r="C19" s="41" t="s">
        <v>320</v>
      </c>
      <c r="D19" s="42">
        <v>80</v>
      </c>
      <c r="E19" s="45">
        <v>1</v>
      </c>
      <c r="F19" s="39"/>
      <c r="G19" s="40">
        <v>2026</v>
      </c>
      <c r="H19" s="41" t="s">
        <v>299</v>
      </c>
      <c r="I19" s="42">
        <v>0.3</v>
      </c>
      <c r="J19" s="43">
        <v>1</v>
      </c>
      <c r="K19" s="85"/>
      <c r="L19" s="83" t="s">
        <v>257</v>
      </c>
      <c r="M19" s="86" t="s">
        <v>258</v>
      </c>
      <c r="N19" s="87">
        <v>2.4</v>
      </c>
      <c r="O19" s="88">
        <v>3</v>
      </c>
      <c r="P19" s="4"/>
      <c r="Q19" s="38">
        <v>3118</v>
      </c>
      <c r="R19" s="3" t="s">
        <v>279</v>
      </c>
      <c r="S19" s="12"/>
      <c r="T19" s="6"/>
      <c r="U19" s="90"/>
    </row>
    <row r="20" spans="1:21" ht="12.75">
      <c r="A20" s="39"/>
      <c r="B20" s="44" t="s">
        <v>391</v>
      </c>
      <c r="C20" s="41" t="s">
        <v>19</v>
      </c>
      <c r="D20" s="42">
        <v>15</v>
      </c>
      <c r="E20" s="45">
        <v>2</v>
      </c>
      <c r="F20" s="39"/>
      <c r="G20" s="40">
        <v>2028</v>
      </c>
      <c r="H20" s="41" t="s">
        <v>300</v>
      </c>
      <c r="I20" s="42">
        <v>0.3</v>
      </c>
      <c r="J20" s="43">
        <v>1</v>
      </c>
      <c r="K20" s="85"/>
      <c r="L20" s="83" t="s">
        <v>259</v>
      </c>
      <c r="M20" s="86" t="s">
        <v>260</v>
      </c>
      <c r="N20" s="87">
        <v>2</v>
      </c>
      <c r="O20" s="88">
        <v>2</v>
      </c>
      <c r="P20" s="4"/>
      <c r="Q20" s="38">
        <v>3121</v>
      </c>
      <c r="R20" s="65" t="s">
        <v>61</v>
      </c>
      <c r="S20" s="12"/>
      <c r="T20" s="6"/>
      <c r="U20" s="90"/>
    </row>
    <row r="21" spans="1:21" ht="12.75">
      <c r="A21" s="39"/>
      <c r="B21" s="40">
        <v>361</v>
      </c>
      <c r="C21" s="41" t="s">
        <v>232</v>
      </c>
      <c r="D21" s="42"/>
      <c r="E21" s="45"/>
      <c r="F21" s="39"/>
      <c r="G21" s="40">
        <v>2031</v>
      </c>
      <c r="H21" s="41" t="s">
        <v>301</v>
      </c>
      <c r="I21" s="42">
        <v>0.3</v>
      </c>
      <c r="J21" s="43">
        <v>1</v>
      </c>
      <c r="K21" s="85"/>
      <c r="L21" s="83">
        <v>2915</v>
      </c>
      <c r="M21" s="86" t="s">
        <v>387</v>
      </c>
      <c r="N21" s="87">
        <v>0.8</v>
      </c>
      <c r="O21" s="88">
        <v>1</v>
      </c>
      <c r="P21" s="4"/>
      <c r="Q21" s="38">
        <v>3123</v>
      </c>
      <c r="R21" s="3" t="s">
        <v>63</v>
      </c>
      <c r="S21" s="12"/>
      <c r="T21" s="6"/>
      <c r="U21" s="90"/>
    </row>
    <row r="22" spans="1:21" ht="12.75">
      <c r="A22" s="39">
        <v>1931</v>
      </c>
      <c r="B22" s="40">
        <v>368</v>
      </c>
      <c r="C22" s="41" t="s">
        <v>21</v>
      </c>
      <c r="D22" s="42">
        <v>120</v>
      </c>
      <c r="E22" s="45">
        <v>1</v>
      </c>
      <c r="F22" s="39">
        <v>1988</v>
      </c>
      <c r="G22" s="40">
        <v>2034</v>
      </c>
      <c r="H22" s="41" t="s">
        <v>302</v>
      </c>
      <c r="I22" s="42">
        <v>0.3</v>
      </c>
      <c r="J22" s="43">
        <v>1</v>
      </c>
      <c r="K22" s="85"/>
      <c r="L22" s="83">
        <v>2920</v>
      </c>
      <c r="M22" s="86" t="s">
        <v>261</v>
      </c>
      <c r="N22" s="87">
        <v>0.8</v>
      </c>
      <c r="O22" s="88">
        <v>1</v>
      </c>
      <c r="P22" s="4"/>
      <c r="Q22" s="38" t="s">
        <v>224</v>
      </c>
      <c r="R22" s="3" t="s">
        <v>280</v>
      </c>
      <c r="S22" s="12"/>
      <c r="T22" s="6"/>
      <c r="U22" s="90"/>
    </row>
    <row r="23" spans="1:21" ht="12.75">
      <c r="A23" s="39">
        <v>1932</v>
      </c>
      <c r="B23" s="40">
        <v>389</v>
      </c>
      <c r="C23" s="41" t="s">
        <v>237</v>
      </c>
      <c r="D23" s="42">
        <v>75</v>
      </c>
      <c r="E23" s="45">
        <v>1</v>
      </c>
      <c r="F23" s="39"/>
      <c r="G23" s="40">
        <v>2038</v>
      </c>
      <c r="H23" s="41" t="s">
        <v>293</v>
      </c>
      <c r="I23" s="42">
        <v>0.3</v>
      </c>
      <c r="J23" s="43">
        <v>1</v>
      </c>
      <c r="K23" s="85"/>
      <c r="L23" s="83">
        <v>2924</v>
      </c>
      <c r="M23" s="86" t="s">
        <v>388</v>
      </c>
      <c r="N23" s="87">
        <v>1.1</v>
      </c>
      <c r="O23" s="88">
        <v>1</v>
      </c>
      <c r="P23" s="4"/>
      <c r="Q23" s="38" t="s">
        <v>225</v>
      </c>
      <c r="R23" s="3" t="s">
        <v>66</v>
      </c>
      <c r="S23" s="12"/>
      <c r="T23" s="6"/>
      <c r="U23" s="90"/>
    </row>
    <row r="24" spans="1:21" ht="12.75">
      <c r="A24" s="60"/>
      <c r="B24" s="46">
        <v>434</v>
      </c>
      <c r="C24" s="61" t="s">
        <v>236</v>
      </c>
      <c r="D24" s="59">
        <v>125</v>
      </c>
      <c r="E24" s="45">
        <v>1</v>
      </c>
      <c r="F24" s="39"/>
      <c r="G24" s="40" t="s">
        <v>218</v>
      </c>
      <c r="H24" s="41" t="s">
        <v>303</v>
      </c>
      <c r="I24" s="42">
        <v>1.6</v>
      </c>
      <c r="J24" s="43">
        <v>4</v>
      </c>
      <c r="K24" s="39"/>
      <c r="L24" s="40" t="s">
        <v>217</v>
      </c>
      <c r="M24" s="41" t="s">
        <v>262</v>
      </c>
      <c r="N24" s="12">
        <v>4.4</v>
      </c>
      <c r="O24" s="6">
        <v>1</v>
      </c>
      <c r="P24" s="4"/>
      <c r="Q24" s="38" t="s">
        <v>226</v>
      </c>
      <c r="R24" s="3" t="s">
        <v>281</v>
      </c>
      <c r="S24" s="12"/>
      <c r="T24" s="6"/>
      <c r="U24" s="90"/>
    </row>
    <row r="25" spans="1:21" ht="12.75">
      <c r="A25" s="60">
        <v>1934</v>
      </c>
      <c r="B25" s="46" t="s">
        <v>385</v>
      </c>
      <c r="C25" s="61" t="s">
        <v>386</v>
      </c>
      <c r="D25" s="59">
        <v>50</v>
      </c>
      <c r="E25" s="45">
        <v>4</v>
      </c>
      <c r="F25" s="39"/>
      <c r="G25" s="40" t="s">
        <v>219</v>
      </c>
      <c r="H25" s="41" t="s">
        <v>304</v>
      </c>
      <c r="I25" s="42">
        <v>1</v>
      </c>
      <c r="J25" s="43">
        <v>2</v>
      </c>
      <c r="K25" s="39"/>
      <c r="L25" s="44" t="s">
        <v>396</v>
      </c>
      <c r="M25" s="52" t="s">
        <v>402</v>
      </c>
      <c r="N25" s="12"/>
      <c r="O25" s="6">
        <v>1</v>
      </c>
      <c r="P25" s="4"/>
      <c r="Q25" s="38" t="s">
        <v>227</v>
      </c>
      <c r="R25" s="3" t="s">
        <v>282</v>
      </c>
      <c r="S25" s="12"/>
      <c r="T25" s="6"/>
      <c r="U25" s="90"/>
    </row>
    <row r="26" spans="1:21" ht="12.75">
      <c r="A26" s="73"/>
      <c r="B26" s="47">
        <v>485</v>
      </c>
      <c r="C26" s="74" t="s">
        <v>317</v>
      </c>
      <c r="D26" s="75"/>
      <c r="E26" s="76">
        <v>1</v>
      </c>
      <c r="F26" s="39"/>
      <c r="G26" s="44" t="s">
        <v>328</v>
      </c>
      <c r="H26" s="41" t="s">
        <v>329</v>
      </c>
      <c r="I26" s="42">
        <v>1.5</v>
      </c>
      <c r="J26" s="43">
        <v>4</v>
      </c>
      <c r="K26" s="39"/>
      <c r="L26" s="40">
        <v>2945</v>
      </c>
      <c r="M26" s="52" t="s">
        <v>403</v>
      </c>
      <c r="N26" s="12"/>
      <c r="O26" s="6">
        <v>1</v>
      </c>
      <c r="P26" s="4"/>
      <c r="Q26" s="38">
        <v>3146</v>
      </c>
      <c r="R26" s="3" t="s">
        <v>82</v>
      </c>
      <c r="S26" s="12"/>
      <c r="T26" s="6"/>
      <c r="U26" s="90"/>
    </row>
    <row r="27" spans="1:21" ht="12.75">
      <c r="A27" s="73">
        <v>1935</v>
      </c>
      <c r="B27" s="47" t="s">
        <v>7</v>
      </c>
      <c r="C27" s="74" t="s">
        <v>9</v>
      </c>
      <c r="D27" s="75">
        <v>65</v>
      </c>
      <c r="E27" s="76">
        <v>4</v>
      </c>
      <c r="F27" s="39"/>
      <c r="G27" s="44" t="s">
        <v>220</v>
      </c>
      <c r="H27" s="41" t="s">
        <v>305</v>
      </c>
      <c r="I27" s="42">
        <v>5</v>
      </c>
      <c r="J27" s="43">
        <v>4</v>
      </c>
      <c r="K27" s="85">
        <v>2004</v>
      </c>
      <c r="L27" s="83" t="s">
        <v>263</v>
      </c>
      <c r="M27" s="86" t="s">
        <v>264</v>
      </c>
      <c r="N27" s="87">
        <v>5.5</v>
      </c>
      <c r="O27" s="88">
        <v>3</v>
      </c>
      <c r="P27" s="4">
        <v>2007</v>
      </c>
      <c r="Q27" s="38">
        <v>3147</v>
      </c>
      <c r="R27" s="3" t="s">
        <v>85</v>
      </c>
      <c r="S27" s="12"/>
      <c r="T27" s="6"/>
      <c r="U27" s="90"/>
    </row>
    <row r="28" spans="1:21" ht="12.75">
      <c r="A28" s="73"/>
      <c r="B28" s="47" t="s">
        <v>311</v>
      </c>
      <c r="C28" s="74" t="s">
        <v>25</v>
      </c>
      <c r="D28" s="75">
        <v>6.8</v>
      </c>
      <c r="E28" s="76">
        <v>4</v>
      </c>
      <c r="F28" s="39"/>
      <c r="G28" s="44">
        <v>2065</v>
      </c>
      <c r="H28" s="41" t="s">
        <v>306</v>
      </c>
      <c r="I28" s="42">
        <v>0.5</v>
      </c>
      <c r="J28" s="43">
        <v>1</v>
      </c>
      <c r="K28" s="85"/>
      <c r="L28" s="83" t="s">
        <v>389</v>
      </c>
      <c r="M28" s="86" t="s">
        <v>390</v>
      </c>
      <c r="N28" s="87">
        <v>1.8</v>
      </c>
      <c r="O28" s="88">
        <v>2</v>
      </c>
      <c r="P28" s="4"/>
      <c r="Q28" s="38">
        <v>3148</v>
      </c>
      <c r="R28" s="3" t="s">
        <v>86</v>
      </c>
      <c r="S28" s="12"/>
      <c r="T28" s="6"/>
      <c r="U28" s="90"/>
    </row>
    <row r="29" spans="1:21" ht="12.75">
      <c r="A29" s="77">
        <v>1936</v>
      </c>
      <c r="B29" s="44" t="s">
        <v>392</v>
      </c>
      <c r="C29" s="52" t="s">
        <v>393</v>
      </c>
      <c r="D29" s="78">
        <v>170</v>
      </c>
      <c r="E29" s="76">
        <v>2</v>
      </c>
      <c r="F29" s="39"/>
      <c r="G29" s="44">
        <v>2067</v>
      </c>
      <c r="H29" s="41" t="s">
        <v>327</v>
      </c>
      <c r="I29" s="42">
        <v>1</v>
      </c>
      <c r="J29" s="43">
        <v>1</v>
      </c>
      <c r="K29" s="85"/>
      <c r="L29" s="83" t="s">
        <v>395</v>
      </c>
      <c r="M29" s="86" t="s">
        <v>394</v>
      </c>
      <c r="N29" s="87">
        <v>1.8</v>
      </c>
      <c r="O29" s="88">
        <v>2</v>
      </c>
      <c r="P29" s="4"/>
      <c r="Q29" s="38">
        <v>3149</v>
      </c>
      <c r="R29" s="3" t="s">
        <v>87</v>
      </c>
      <c r="S29" s="12"/>
      <c r="T29" s="6"/>
      <c r="U29" s="90"/>
    </row>
    <row r="30" spans="1:21" ht="12.75">
      <c r="A30" s="77">
        <v>1937</v>
      </c>
      <c r="B30" s="44" t="s">
        <v>26</v>
      </c>
      <c r="C30" s="52" t="s">
        <v>30</v>
      </c>
      <c r="D30" s="78">
        <f>80+90+120</f>
        <v>290</v>
      </c>
      <c r="E30" s="76">
        <v>3</v>
      </c>
      <c r="F30" s="39"/>
      <c r="G30" s="44">
        <v>2068</v>
      </c>
      <c r="H30" s="41" t="s">
        <v>272</v>
      </c>
      <c r="I30" s="42">
        <v>0.3</v>
      </c>
      <c r="J30" s="43">
        <v>1</v>
      </c>
      <c r="K30" s="85"/>
      <c r="L30" s="83">
        <v>2994</v>
      </c>
      <c r="M30" s="86" t="s">
        <v>265</v>
      </c>
      <c r="N30" s="87">
        <v>0.9</v>
      </c>
      <c r="O30" s="88">
        <v>1</v>
      </c>
      <c r="P30" s="4"/>
      <c r="Q30" s="38">
        <v>3151</v>
      </c>
      <c r="R30" s="3" t="s">
        <v>89</v>
      </c>
      <c r="S30" s="12"/>
      <c r="T30" s="6"/>
      <c r="U30" s="90"/>
    </row>
    <row r="31" spans="1:21" ht="12.75">
      <c r="A31" s="77"/>
      <c r="B31" s="44" t="s">
        <v>211</v>
      </c>
      <c r="C31" s="52" t="s">
        <v>14</v>
      </c>
      <c r="D31" s="78">
        <f>7.5+5+7.5+80+90+110</f>
        <v>300</v>
      </c>
      <c r="E31" s="79">
        <v>5</v>
      </c>
      <c r="F31" s="39">
        <v>1989</v>
      </c>
      <c r="G31" s="44" t="s">
        <v>325</v>
      </c>
      <c r="H31" s="41" t="s">
        <v>326</v>
      </c>
      <c r="I31" s="42">
        <v>1.2</v>
      </c>
      <c r="J31" s="43">
        <v>2</v>
      </c>
      <c r="K31" s="85"/>
      <c r="L31" s="83">
        <v>3001</v>
      </c>
      <c r="M31" s="86" t="s">
        <v>266</v>
      </c>
      <c r="N31" s="87">
        <v>0.9</v>
      </c>
      <c r="O31" s="88">
        <v>1</v>
      </c>
      <c r="P31" s="4"/>
      <c r="Q31" s="38">
        <v>3152</v>
      </c>
      <c r="R31" s="3" t="s">
        <v>90</v>
      </c>
      <c r="S31" s="12"/>
      <c r="T31" s="6"/>
      <c r="U31" s="90"/>
    </row>
    <row r="32" spans="1:21" ht="12.75">
      <c r="A32" s="77"/>
      <c r="B32" s="44" t="s">
        <v>12</v>
      </c>
      <c r="C32" s="52" t="s">
        <v>13</v>
      </c>
      <c r="D32" s="78">
        <f>75+85</f>
        <v>160</v>
      </c>
      <c r="E32" s="79">
        <v>2</v>
      </c>
      <c r="F32" s="39"/>
      <c r="G32" s="44" t="s">
        <v>214</v>
      </c>
      <c r="H32" s="41" t="s">
        <v>307</v>
      </c>
      <c r="I32" s="42">
        <f>1.5+2.2</f>
        <v>3.7</v>
      </c>
      <c r="J32" s="43">
        <v>4</v>
      </c>
      <c r="K32" s="85"/>
      <c r="L32" s="83">
        <v>3005</v>
      </c>
      <c r="M32" s="86" t="s">
        <v>383</v>
      </c>
      <c r="N32" s="87">
        <v>0.9</v>
      </c>
      <c r="O32" s="88">
        <v>1</v>
      </c>
      <c r="P32" s="4"/>
      <c r="Q32" s="38">
        <v>3155</v>
      </c>
      <c r="R32" s="3" t="s">
        <v>93</v>
      </c>
      <c r="S32" s="12"/>
      <c r="T32" s="6"/>
      <c r="U32" s="90"/>
    </row>
    <row r="33" spans="1:21" ht="12.75">
      <c r="A33" s="39"/>
      <c r="B33" s="40" t="s">
        <v>27</v>
      </c>
      <c r="C33" s="41" t="s">
        <v>28</v>
      </c>
      <c r="D33" s="42">
        <f>70+70</f>
        <v>140</v>
      </c>
      <c r="E33" s="45">
        <v>2</v>
      </c>
      <c r="F33" s="39"/>
      <c r="G33" s="44">
        <v>2093</v>
      </c>
      <c r="H33" s="41" t="s">
        <v>324</v>
      </c>
      <c r="I33" s="42">
        <v>0.5</v>
      </c>
      <c r="J33" s="43">
        <v>1</v>
      </c>
      <c r="K33" s="39">
        <v>2005</v>
      </c>
      <c r="L33" s="44">
        <v>3015</v>
      </c>
      <c r="M33" s="52" t="s">
        <v>401</v>
      </c>
      <c r="N33" s="12">
        <v>0.9</v>
      </c>
      <c r="O33" s="6">
        <v>1</v>
      </c>
      <c r="P33" s="4"/>
      <c r="Q33" s="38">
        <v>3159</v>
      </c>
      <c r="R33" s="3" t="s">
        <v>97</v>
      </c>
      <c r="S33" s="12"/>
      <c r="T33" s="6"/>
      <c r="U33" s="90"/>
    </row>
    <row r="34" spans="1:21" ht="12.75">
      <c r="A34" s="39">
        <v>1938</v>
      </c>
      <c r="B34" s="40">
        <v>618</v>
      </c>
      <c r="C34" s="52" t="s">
        <v>230</v>
      </c>
      <c r="D34" s="42">
        <v>20</v>
      </c>
      <c r="E34" s="43">
        <v>1</v>
      </c>
      <c r="F34" s="39"/>
      <c r="G34" s="44" t="s">
        <v>215</v>
      </c>
      <c r="H34" s="41" t="s">
        <v>308</v>
      </c>
      <c r="I34" s="42">
        <v>1</v>
      </c>
      <c r="J34" s="43">
        <v>2</v>
      </c>
      <c r="K34" s="39"/>
      <c r="L34" s="44">
        <v>3029</v>
      </c>
      <c r="M34" s="52" t="s">
        <v>267</v>
      </c>
      <c r="N34" s="12">
        <v>0.9</v>
      </c>
      <c r="O34" s="6">
        <v>1</v>
      </c>
      <c r="P34" s="4"/>
      <c r="Q34" s="38">
        <v>3160</v>
      </c>
      <c r="R34" s="3" t="s">
        <v>98</v>
      </c>
      <c r="S34" s="12"/>
      <c r="T34" s="6"/>
      <c r="U34" s="90"/>
    </row>
    <row r="35" spans="1:21" ht="12.75">
      <c r="A35" s="39"/>
      <c r="B35" s="40">
        <v>619</v>
      </c>
      <c r="C35" s="41" t="s">
        <v>10</v>
      </c>
      <c r="D35" s="42">
        <v>30</v>
      </c>
      <c r="E35" s="43">
        <v>1</v>
      </c>
      <c r="F35" s="39"/>
      <c r="G35" s="44" t="s">
        <v>216</v>
      </c>
      <c r="H35" s="41" t="s">
        <v>309</v>
      </c>
      <c r="I35" s="42">
        <v>0.7</v>
      </c>
      <c r="J35" s="43">
        <v>2</v>
      </c>
      <c r="K35" s="85"/>
      <c r="L35" s="83">
        <v>3031</v>
      </c>
      <c r="M35" s="86" t="s">
        <v>268</v>
      </c>
      <c r="N35" s="87">
        <v>0.9</v>
      </c>
      <c r="O35" s="88">
        <v>1</v>
      </c>
      <c r="P35" s="4"/>
      <c r="Q35" s="38">
        <v>3166</v>
      </c>
      <c r="R35" s="3" t="s">
        <v>287</v>
      </c>
      <c r="S35" s="12"/>
      <c r="T35" s="6"/>
      <c r="U35" s="90"/>
    </row>
    <row r="36" spans="1:21" ht="12.75">
      <c r="A36" s="39">
        <v>1942</v>
      </c>
      <c r="B36" s="40">
        <v>647</v>
      </c>
      <c r="C36" s="41" t="s">
        <v>20</v>
      </c>
      <c r="D36" s="42"/>
      <c r="E36" s="43">
        <v>1</v>
      </c>
      <c r="F36" s="39">
        <v>1990</v>
      </c>
      <c r="G36" s="44" t="s">
        <v>323</v>
      </c>
      <c r="H36" s="41" t="s">
        <v>310</v>
      </c>
      <c r="I36" s="42">
        <v>1.1</v>
      </c>
      <c r="J36" s="45">
        <v>3</v>
      </c>
      <c r="K36" s="39"/>
      <c r="L36" s="44">
        <v>3042</v>
      </c>
      <c r="M36" s="52" t="s">
        <v>269</v>
      </c>
      <c r="N36" s="12">
        <v>0.9</v>
      </c>
      <c r="O36" s="6">
        <v>1</v>
      </c>
      <c r="P36" s="4"/>
      <c r="Q36" s="38">
        <v>3167</v>
      </c>
      <c r="R36" s="3" t="s">
        <v>102</v>
      </c>
      <c r="S36" s="12"/>
      <c r="T36" s="6"/>
      <c r="U36" s="90"/>
    </row>
    <row r="37" spans="1:21" ht="12.75">
      <c r="A37" s="39"/>
      <c r="B37" s="44" t="s">
        <v>212</v>
      </c>
      <c r="C37" s="52" t="s">
        <v>231</v>
      </c>
      <c r="D37" s="42">
        <v>5</v>
      </c>
      <c r="E37" s="45">
        <v>1</v>
      </c>
      <c r="F37" s="39">
        <v>1992</v>
      </c>
      <c r="G37" s="44">
        <v>2249</v>
      </c>
      <c r="H37" s="41" t="s">
        <v>235</v>
      </c>
      <c r="I37" s="42">
        <v>5.5</v>
      </c>
      <c r="J37" s="43">
        <v>1</v>
      </c>
      <c r="K37" s="39"/>
      <c r="L37" s="44">
        <v>3052</v>
      </c>
      <c r="M37" s="52" t="s">
        <v>270</v>
      </c>
      <c r="N37" s="12">
        <v>0.9</v>
      </c>
      <c r="O37" s="6">
        <v>1</v>
      </c>
      <c r="P37" s="4"/>
      <c r="Q37" s="38" t="s">
        <v>339</v>
      </c>
      <c r="R37" s="65" t="s">
        <v>338</v>
      </c>
      <c r="S37" s="12"/>
      <c r="T37" s="6"/>
      <c r="U37" s="90"/>
    </row>
    <row r="38" spans="1:21" ht="12.75">
      <c r="A38" s="27"/>
      <c r="B38" s="27"/>
      <c r="C38" s="50"/>
      <c r="D38" s="48"/>
      <c r="E38" s="27"/>
      <c r="F38" s="27"/>
      <c r="G38" s="49"/>
      <c r="H38" s="50"/>
      <c r="I38" s="48"/>
      <c r="J38" s="27"/>
      <c r="K38" s="39"/>
      <c r="L38" s="44">
        <v>3069</v>
      </c>
      <c r="M38" s="52" t="s">
        <v>273</v>
      </c>
      <c r="N38" s="12">
        <v>0.9</v>
      </c>
      <c r="O38" s="6">
        <v>1</v>
      </c>
      <c r="P38" s="4"/>
      <c r="Q38" s="38" t="s">
        <v>198</v>
      </c>
      <c r="R38" s="3" t="s">
        <v>107</v>
      </c>
      <c r="S38" s="12"/>
      <c r="T38" s="6"/>
      <c r="U38" s="90"/>
    </row>
    <row r="39" spans="1:21" ht="12.75">
      <c r="A39" s="22"/>
      <c r="B39" s="22"/>
      <c r="C39" s="23"/>
      <c r="D39" s="24"/>
      <c r="E39" s="22"/>
      <c r="F39" s="27"/>
      <c r="G39" s="49"/>
      <c r="H39" s="50"/>
      <c r="I39" s="48"/>
      <c r="J39" s="27"/>
      <c r="K39" s="85"/>
      <c r="L39" s="83">
        <v>3061</v>
      </c>
      <c r="M39" s="86" t="s">
        <v>271</v>
      </c>
      <c r="N39" s="87">
        <v>2.8</v>
      </c>
      <c r="O39" s="88">
        <v>1</v>
      </c>
      <c r="P39" s="4"/>
      <c r="Q39" s="38">
        <v>3179</v>
      </c>
      <c r="R39" s="3" t="s">
        <v>109</v>
      </c>
      <c r="S39" s="12"/>
      <c r="T39" s="6"/>
      <c r="U39" s="90"/>
    </row>
    <row r="40" spans="4:21" ht="12.75">
      <c r="D40" s="13">
        <f>SUM(D4:D38)</f>
        <v>2436.3</v>
      </c>
      <c r="E40" s="2">
        <f>SUM(E4:E38)</f>
        <v>57</v>
      </c>
      <c r="F40" s="27"/>
      <c r="G40" s="49"/>
      <c r="H40" s="50"/>
      <c r="I40" s="48"/>
      <c r="J40" s="27"/>
      <c r="K40" s="80"/>
      <c r="L40" s="80"/>
      <c r="M40" s="80"/>
      <c r="N40" s="81"/>
      <c r="O40" s="82"/>
      <c r="P40" s="4"/>
      <c r="Q40" s="38" t="s">
        <v>199</v>
      </c>
      <c r="R40" s="3" t="s">
        <v>111</v>
      </c>
      <c r="S40" s="12"/>
      <c r="T40" s="6"/>
      <c r="U40" s="90"/>
    </row>
    <row r="41" spans="6:21" ht="12.75">
      <c r="F41" s="27"/>
      <c r="G41" s="49"/>
      <c r="H41" s="50"/>
      <c r="I41" s="48"/>
      <c r="J41" s="27"/>
      <c r="K41" s="58"/>
      <c r="L41" s="58"/>
      <c r="M41" s="58"/>
      <c r="N41" s="24"/>
      <c r="O41" s="22"/>
      <c r="P41" s="4"/>
      <c r="Q41" s="38">
        <v>3184</v>
      </c>
      <c r="R41" s="3" t="s">
        <v>113</v>
      </c>
      <c r="S41" s="12"/>
      <c r="T41" s="6"/>
      <c r="U41" s="90"/>
    </row>
    <row r="42" spans="6:21" ht="12.75">
      <c r="F42" s="27"/>
      <c r="G42" s="49"/>
      <c r="H42" s="50"/>
      <c r="I42" s="48"/>
      <c r="J42" s="27"/>
      <c r="N42" s="24"/>
      <c r="O42" s="22"/>
      <c r="P42" s="4"/>
      <c r="Q42" s="38">
        <v>3185</v>
      </c>
      <c r="R42" s="3" t="s">
        <v>114</v>
      </c>
      <c r="S42" s="12"/>
      <c r="T42" s="6"/>
      <c r="U42" s="90"/>
    </row>
    <row r="43" spans="6:21" ht="12.75">
      <c r="F43" s="27"/>
      <c r="G43" s="49"/>
      <c r="H43" s="50"/>
      <c r="I43" s="48"/>
      <c r="J43" s="27"/>
      <c r="N43" s="24"/>
      <c r="O43" s="22"/>
      <c r="P43" s="4"/>
      <c r="Q43" s="38">
        <v>3186</v>
      </c>
      <c r="R43" s="3" t="s">
        <v>115</v>
      </c>
      <c r="S43" s="12"/>
      <c r="T43" s="6"/>
      <c r="U43" s="90"/>
    </row>
    <row r="44" spans="6:21" ht="12.75">
      <c r="F44" s="27"/>
      <c r="G44" s="49"/>
      <c r="H44" s="50"/>
      <c r="I44" s="48"/>
      <c r="J44" s="27"/>
      <c r="P44" s="4"/>
      <c r="Q44" s="38">
        <v>3187</v>
      </c>
      <c r="R44" s="3" t="s">
        <v>116</v>
      </c>
      <c r="S44" s="12"/>
      <c r="T44" s="6"/>
      <c r="U44" s="90"/>
    </row>
    <row r="45" spans="6:21" ht="12.75">
      <c r="F45" s="27"/>
      <c r="G45" s="62"/>
      <c r="H45" s="58"/>
      <c r="I45" s="63">
        <f>SUM(I4:I38)</f>
        <v>803.7</v>
      </c>
      <c r="J45" s="64">
        <f>SUM(J4:J43)</f>
        <v>58</v>
      </c>
      <c r="N45" s="13">
        <f>SUM(N4:N39)</f>
        <v>62.799999999999976</v>
      </c>
      <c r="O45" s="2">
        <f>SUM(O4:O39)</f>
        <v>51</v>
      </c>
      <c r="P45" s="4"/>
      <c r="Q45" s="38">
        <v>3188</v>
      </c>
      <c r="R45" s="3" t="s">
        <v>117</v>
      </c>
      <c r="S45" s="12"/>
      <c r="T45" s="6"/>
      <c r="U45" s="90"/>
    </row>
    <row r="46" spans="6:21" ht="12.75">
      <c r="F46" s="58"/>
      <c r="G46" s="58"/>
      <c r="H46" s="58"/>
      <c r="I46" s="58"/>
      <c r="J46" s="58"/>
      <c r="P46" s="4"/>
      <c r="Q46" s="38">
        <v>3190</v>
      </c>
      <c r="R46" s="3" t="s">
        <v>119</v>
      </c>
      <c r="S46" s="12"/>
      <c r="T46" s="6"/>
      <c r="U46" s="90"/>
    </row>
    <row r="47" spans="6:21" ht="12.75">
      <c r="F47" s="58"/>
      <c r="G47" s="58"/>
      <c r="H47" s="58"/>
      <c r="I47" s="58"/>
      <c r="J47" s="58"/>
      <c r="N47" s="13"/>
      <c r="O47" s="2"/>
      <c r="P47" s="4"/>
      <c r="Q47" s="38">
        <v>3192</v>
      </c>
      <c r="R47" s="3" t="s">
        <v>121</v>
      </c>
      <c r="S47" s="12"/>
      <c r="T47" s="6"/>
      <c r="U47" s="90"/>
    </row>
    <row r="48" spans="6:21" ht="12.75">
      <c r="F48" s="58"/>
      <c r="G48" s="58"/>
      <c r="H48" s="58"/>
      <c r="I48" s="58"/>
      <c r="J48" s="58"/>
      <c r="P48" s="4"/>
      <c r="Q48" s="38">
        <v>3196</v>
      </c>
      <c r="R48" s="3" t="s">
        <v>288</v>
      </c>
      <c r="S48" s="12"/>
      <c r="T48" s="6"/>
      <c r="U48" s="90"/>
    </row>
    <row r="49" spans="6:21" ht="12.75">
      <c r="F49" s="58"/>
      <c r="G49" s="58"/>
      <c r="H49" s="58"/>
      <c r="I49" s="58"/>
      <c r="J49" s="58"/>
      <c r="P49" s="4"/>
      <c r="Q49" s="38">
        <v>3197</v>
      </c>
      <c r="R49" s="3" t="s">
        <v>125</v>
      </c>
      <c r="S49" s="12"/>
      <c r="T49" s="6"/>
      <c r="U49" s="90"/>
    </row>
    <row r="50" spans="6:21" ht="12.75">
      <c r="F50" s="58"/>
      <c r="G50" s="58"/>
      <c r="H50" s="58"/>
      <c r="I50" s="58"/>
      <c r="J50" s="58"/>
      <c r="P50" s="4"/>
      <c r="Q50" s="38">
        <v>3198</v>
      </c>
      <c r="R50" s="3" t="s">
        <v>203</v>
      </c>
      <c r="S50" s="12"/>
      <c r="T50" s="6"/>
      <c r="U50" s="90"/>
    </row>
    <row r="51" spans="16:21" ht="12.75">
      <c r="P51" s="4"/>
      <c r="Q51" s="38">
        <v>3199</v>
      </c>
      <c r="R51" s="3" t="s">
        <v>128</v>
      </c>
      <c r="S51" s="12"/>
      <c r="T51" s="6"/>
      <c r="U51" s="90"/>
    </row>
    <row r="52" spans="16:21" ht="12.75">
      <c r="P52" s="4"/>
      <c r="Q52" s="38">
        <v>3203</v>
      </c>
      <c r="R52" s="3" t="s">
        <v>131</v>
      </c>
      <c r="S52" s="12"/>
      <c r="T52" s="6"/>
      <c r="U52" s="90"/>
    </row>
    <row r="53" spans="16:21" ht="12.75">
      <c r="P53" s="4"/>
      <c r="Q53" s="38">
        <v>3204</v>
      </c>
      <c r="R53" s="3" t="s">
        <v>132</v>
      </c>
      <c r="S53" s="12"/>
      <c r="T53" s="6"/>
      <c r="U53" s="90"/>
    </row>
    <row r="54" spans="16:21" ht="12.75">
      <c r="P54" s="4"/>
      <c r="Q54" s="38">
        <v>3205</v>
      </c>
      <c r="R54" s="3" t="s">
        <v>133</v>
      </c>
      <c r="S54" s="12"/>
      <c r="T54" s="6"/>
      <c r="U54" s="90"/>
    </row>
    <row r="55" spans="16:21" ht="12.75">
      <c r="P55" s="4"/>
      <c r="Q55" s="38">
        <v>3206</v>
      </c>
      <c r="R55" s="3" t="s">
        <v>134</v>
      </c>
      <c r="S55" s="12"/>
      <c r="T55" s="6"/>
      <c r="U55" s="90"/>
    </row>
    <row r="56" spans="16:21" ht="12.75">
      <c r="P56" s="4"/>
      <c r="Q56" s="38">
        <v>3211</v>
      </c>
      <c r="R56" s="3" t="s">
        <v>138</v>
      </c>
      <c r="S56" s="12"/>
      <c r="T56" s="6"/>
      <c r="U56" s="90"/>
    </row>
    <row r="57" spans="16:21" ht="12.75">
      <c r="P57" s="4"/>
      <c r="Q57" s="38">
        <v>3212</v>
      </c>
      <c r="R57" s="3" t="s">
        <v>201</v>
      </c>
      <c r="S57" s="12"/>
      <c r="T57" s="6"/>
      <c r="U57" s="90"/>
    </row>
    <row r="58" spans="16:21" ht="12.75">
      <c r="P58" s="4">
        <v>2008</v>
      </c>
      <c r="Q58" s="38">
        <v>3220</v>
      </c>
      <c r="R58" s="3" t="s">
        <v>144</v>
      </c>
      <c r="S58" s="12"/>
      <c r="T58" s="6"/>
      <c r="U58" s="90"/>
    </row>
    <row r="59" spans="16:21" ht="12.75">
      <c r="P59" s="4"/>
      <c r="Q59" s="38">
        <v>3225</v>
      </c>
      <c r="R59" s="3" t="s">
        <v>149</v>
      </c>
      <c r="S59" s="12"/>
      <c r="T59" s="6"/>
      <c r="U59" s="90"/>
    </row>
    <row r="60" spans="16:21" ht="12.75">
      <c r="P60" s="4"/>
      <c r="Q60" s="38">
        <v>3241</v>
      </c>
      <c r="R60" s="65" t="s">
        <v>345</v>
      </c>
      <c r="S60" s="12"/>
      <c r="T60" s="6"/>
      <c r="U60" s="90"/>
    </row>
    <row r="61" spans="16:21" ht="12.75">
      <c r="P61" s="4"/>
      <c r="Q61" s="38">
        <v>3244</v>
      </c>
      <c r="R61" s="65" t="s">
        <v>340</v>
      </c>
      <c r="S61" s="12"/>
      <c r="T61" s="6"/>
      <c r="U61" s="90"/>
    </row>
    <row r="62" spans="16:21" ht="12.75">
      <c r="P62" s="4"/>
      <c r="Q62" s="38">
        <v>3250</v>
      </c>
      <c r="R62" s="3" t="s">
        <v>167</v>
      </c>
      <c r="S62" s="12"/>
      <c r="T62" s="6"/>
      <c r="U62" s="90"/>
    </row>
    <row r="63" spans="16:21" ht="12.75">
      <c r="P63" s="4"/>
      <c r="Q63" s="38">
        <v>3255</v>
      </c>
      <c r="R63" s="3" t="s">
        <v>170</v>
      </c>
      <c r="S63" s="12"/>
      <c r="T63" s="6"/>
      <c r="U63" s="90"/>
    </row>
    <row r="64" spans="9:21" ht="12.75">
      <c r="I64" s="13">
        <f>I45+D40+N45+S95</f>
        <v>3302.8</v>
      </c>
      <c r="J64" s="2">
        <f>E40+J45+O45+T95</f>
        <v>166</v>
      </c>
      <c r="P64" s="4"/>
      <c r="Q64" s="38" t="s">
        <v>347</v>
      </c>
      <c r="R64" s="65" t="s">
        <v>346</v>
      </c>
      <c r="S64" s="12"/>
      <c r="T64" s="6"/>
      <c r="U64" s="90"/>
    </row>
    <row r="65" spans="16:21" ht="12.75">
      <c r="P65" s="4"/>
      <c r="Q65" s="38">
        <v>3261</v>
      </c>
      <c r="R65" s="3" t="s">
        <v>173</v>
      </c>
      <c r="S65" s="12"/>
      <c r="T65" s="6"/>
      <c r="U65" s="90"/>
    </row>
    <row r="66" spans="9:21" ht="12.75">
      <c r="I66" s="21">
        <f>(3146-J64)/3146</f>
        <v>0.94723458359822</v>
      </c>
      <c r="P66" s="4"/>
      <c r="Q66" s="38">
        <v>3262</v>
      </c>
      <c r="R66" s="3" t="s">
        <v>174</v>
      </c>
      <c r="S66" s="12"/>
      <c r="T66" s="6"/>
      <c r="U66" s="90"/>
    </row>
    <row r="67" spans="16:21" ht="12.75">
      <c r="P67" s="4"/>
      <c r="Q67" s="38">
        <v>3264</v>
      </c>
      <c r="R67" s="65" t="s">
        <v>341</v>
      </c>
      <c r="S67" s="12"/>
      <c r="T67" s="6"/>
      <c r="U67" s="90"/>
    </row>
    <row r="68" spans="16:21" ht="12.75">
      <c r="P68" s="4"/>
      <c r="Q68" s="38">
        <v>3266</v>
      </c>
      <c r="R68" s="3" t="s">
        <v>178</v>
      </c>
      <c r="S68" s="12"/>
      <c r="T68" s="6"/>
      <c r="U68" s="90"/>
    </row>
    <row r="69" spans="16:21" ht="12.75">
      <c r="P69" s="4"/>
      <c r="Q69" s="38">
        <v>3270</v>
      </c>
      <c r="R69" s="65" t="s">
        <v>348</v>
      </c>
      <c r="S69" s="12"/>
      <c r="T69" s="6"/>
      <c r="U69" s="90"/>
    </row>
    <row r="70" spans="16:21" ht="12" customHeight="1">
      <c r="P70" s="4"/>
      <c r="Q70" s="38">
        <v>3278</v>
      </c>
      <c r="R70" s="3" t="s">
        <v>183</v>
      </c>
      <c r="S70" s="12"/>
      <c r="T70" s="6"/>
      <c r="U70" s="25"/>
    </row>
    <row r="71" spans="16:21" ht="12" customHeight="1">
      <c r="P71" s="4"/>
      <c r="Q71" s="38">
        <v>3279</v>
      </c>
      <c r="R71" s="3" t="s">
        <v>184</v>
      </c>
      <c r="S71" s="12"/>
      <c r="T71" s="6"/>
      <c r="U71" s="25"/>
    </row>
    <row r="72" spans="16:20" ht="12.75">
      <c r="P72" s="4">
        <v>2009</v>
      </c>
      <c r="Q72" s="38">
        <v>3280</v>
      </c>
      <c r="R72" s="65" t="s">
        <v>349</v>
      </c>
      <c r="S72" s="12"/>
      <c r="T72" s="6"/>
    </row>
    <row r="73" spans="16:20" ht="12.75">
      <c r="P73" s="4"/>
      <c r="Q73" s="38" t="s">
        <v>350</v>
      </c>
      <c r="R73" s="65" t="s">
        <v>376</v>
      </c>
      <c r="S73" s="12"/>
      <c r="T73" s="6"/>
    </row>
    <row r="74" spans="16:20" ht="12.75">
      <c r="P74" s="4"/>
      <c r="Q74" s="38" t="s">
        <v>352</v>
      </c>
      <c r="R74" s="65" t="s">
        <v>351</v>
      </c>
      <c r="S74" s="12"/>
      <c r="T74" s="6"/>
    </row>
    <row r="75" spans="16:20" ht="12.75">
      <c r="P75" s="4"/>
      <c r="Q75" s="38" t="s">
        <v>353</v>
      </c>
      <c r="R75" s="65" t="s">
        <v>354</v>
      </c>
      <c r="S75" s="12"/>
      <c r="T75" s="6"/>
    </row>
    <row r="76" spans="16:20" ht="12.75">
      <c r="P76" s="4"/>
      <c r="Q76" s="51" t="s">
        <v>356</v>
      </c>
      <c r="R76" s="65" t="s">
        <v>355</v>
      </c>
      <c r="S76" s="12"/>
      <c r="T76" s="6"/>
    </row>
    <row r="77" spans="16:20" ht="12.75">
      <c r="P77" s="4"/>
      <c r="Q77" s="51" t="s">
        <v>379</v>
      </c>
      <c r="R77" s="65" t="s">
        <v>380</v>
      </c>
      <c r="S77" s="12"/>
      <c r="T77" s="6"/>
    </row>
    <row r="78" spans="16:20" ht="12.75">
      <c r="P78" s="4"/>
      <c r="Q78" s="38" t="s">
        <v>382</v>
      </c>
      <c r="R78" s="65" t="s">
        <v>381</v>
      </c>
      <c r="S78" s="12"/>
      <c r="T78" s="6"/>
    </row>
    <row r="79" spans="16:20" ht="12.75">
      <c r="P79" s="4"/>
      <c r="Q79" s="38">
        <v>3315</v>
      </c>
      <c r="R79" s="65" t="s">
        <v>378</v>
      </c>
      <c r="S79" s="12"/>
      <c r="T79" s="6"/>
    </row>
    <row r="80" spans="16:20" ht="12.75">
      <c r="P80" s="4"/>
      <c r="Q80" s="38" t="s">
        <v>342</v>
      </c>
      <c r="R80" s="65" t="s">
        <v>357</v>
      </c>
      <c r="S80" s="12"/>
      <c r="T80" s="6"/>
    </row>
    <row r="81" spans="16:20" ht="12.75">
      <c r="P81" s="4"/>
      <c r="Q81" s="38" t="s">
        <v>359</v>
      </c>
      <c r="R81" s="65" t="s">
        <v>358</v>
      </c>
      <c r="S81" s="12"/>
      <c r="T81" s="6"/>
    </row>
    <row r="82" spans="16:20" ht="12.75">
      <c r="P82" s="4"/>
      <c r="Q82" s="38" t="s">
        <v>360</v>
      </c>
      <c r="R82" s="65" t="s">
        <v>361</v>
      </c>
      <c r="S82" s="12"/>
      <c r="T82" s="6"/>
    </row>
    <row r="83" spans="16:20" ht="12.75">
      <c r="P83" s="4"/>
      <c r="Q83" s="38" t="s">
        <v>343</v>
      </c>
      <c r="R83" s="65" t="s">
        <v>362</v>
      </c>
      <c r="S83" s="12"/>
      <c r="T83" s="6"/>
    </row>
    <row r="84" spans="16:20" ht="12.75">
      <c r="P84" s="4"/>
      <c r="Q84" s="38" t="s">
        <v>344</v>
      </c>
      <c r="R84" s="65" t="s">
        <v>363</v>
      </c>
      <c r="S84" s="12"/>
      <c r="T84" s="6"/>
    </row>
    <row r="85" spans="16:20" ht="12.75">
      <c r="P85" s="4"/>
      <c r="Q85" s="38" t="s">
        <v>364</v>
      </c>
      <c r="R85" s="65" t="s">
        <v>365</v>
      </c>
      <c r="S85" s="12"/>
      <c r="T85" s="6"/>
    </row>
    <row r="86" spans="16:20" ht="12.75">
      <c r="P86" s="4"/>
      <c r="Q86" s="38" t="s">
        <v>366</v>
      </c>
      <c r="R86" s="65" t="s">
        <v>367</v>
      </c>
      <c r="S86" s="12"/>
      <c r="T86" s="6"/>
    </row>
    <row r="87" spans="16:20" ht="12.75">
      <c r="P87" s="4"/>
      <c r="Q87" s="38">
        <v>3343</v>
      </c>
      <c r="R87" s="65" t="s">
        <v>368</v>
      </c>
      <c r="S87" s="12"/>
      <c r="T87" s="6"/>
    </row>
    <row r="88" spans="16:20" ht="12.75">
      <c r="P88" s="4"/>
      <c r="Q88" s="38" t="s">
        <v>369</v>
      </c>
      <c r="R88" s="65" t="s">
        <v>377</v>
      </c>
      <c r="S88" s="12"/>
      <c r="T88" s="6"/>
    </row>
    <row r="89" spans="16:20" ht="12.75">
      <c r="P89" s="4"/>
      <c r="Q89" s="38" t="s">
        <v>370</v>
      </c>
      <c r="R89" s="65" t="s">
        <v>371</v>
      </c>
      <c r="S89" s="12"/>
      <c r="T89" s="6"/>
    </row>
    <row r="90" spans="16:20" ht="12.75">
      <c r="P90" s="4"/>
      <c r="Q90" s="38" t="s">
        <v>372</v>
      </c>
      <c r="R90" s="65" t="s">
        <v>373</v>
      </c>
      <c r="S90" s="12"/>
      <c r="T90" s="6"/>
    </row>
    <row r="91" spans="16:20" ht="12.75">
      <c r="P91" s="14"/>
      <c r="Q91" s="51" t="s">
        <v>374</v>
      </c>
      <c r="R91" s="66" t="s">
        <v>375</v>
      </c>
      <c r="S91" s="15"/>
      <c r="T91" s="16"/>
    </row>
    <row r="92" spans="17:20" ht="12.75">
      <c r="Q92" s="37"/>
      <c r="S92" s="24"/>
      <c r="T92" s="22"/>
    </row>
    <row r="93" spans="19:20" ht="12.75">
      <c r="S93" s="24"/>
      <c r="T93" s="22"/>
    </row>
    <row r="95" spans="19:20" ht="12.75">
      <c r="S95" s="13">
        <f>SUM(S4:S91)</f>
        <v>0</v>
      </c>
      <c r="T95" s="2">
        <f>SUM(T4:T91)</f>
        <v>0</v>
      </c>
    </row>
  </sheetData>
  <sheetProtection/>
  <mergeCells count="4">
    <mergeCell ref="U5:U69"/>
    <mergeCell ref="G1:I1"/>
    <mergeCell ref="M1:Q1"/>
    <mergeCell ref="J1:L1"/>
  </mergeCells>
  <printOptions/>
  <pageMargins left="0.23" right="0.14" top="0.13" bottom="0.16" header="0.09" footer="0.46"/>
  <pageSetup fitToHeight="1" fitToWidth="1" horizontalDpi="300" verticalDpi="300" orientation="landscape" paperSize="9" scale="54" r:id="rId1"/>
  <headerFooter alignWithMargins="0">
    <oddFooter>&amp;C&amp;7Printed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zoomScale="85" zoomScaleNormal="85" zoomScalePageLayoutView="0" workbookViewId="0" topLeftCell="A32">
      <selection activeCell="H133" sqref="G57:H133"/>
    </sheetView>
  </sheetViews>
  <sheetFormatPr defaultColWidth="9.140625" defaultRowHeight="12.75"/>
  <cols>
    <col min="1" max="1" width="9.140625" style="2" customWidth="1"/>
    <col min="2" max="2" width="38.00390625" style="0" customWidth="1"/>
    <col min="3" max="3" width="9.140625" style="2" customWidth="1"/>
    <col min="4" max="4" width="7.140625" style="33" customWidth="1"/>
    <col min="7" max="7" width="14.140625" style="0" bestFit="1" customWidth="1"/>
    <col min="8" max="8" width="29.8515625" style="0" customWidth="1"/>
  </cols>
  <sheetData>
    <row r="1" spans="1:8" ht="12.75">
      <c r="A1" s="2">
        <v>2006</v>
      </c>
      <c r="B1" s="28" t="s">
        <v>35</v>
      </c>
      <c r="C1" s="2" t="s">
        <v>185</v>
      </c>
      <c r="D1" s="36" t="s">
        <v>205</v>
      </c>
      <c r="G1" s="38"/>
      <c r="H1" s="28"/>
    </row>
    <row r="2" spans="1:8" ht="12.75">
      <c r="A2" s="2">
        <v>2006</v>
      </c>
      <c r="B2" s="28" t="s">
        <v>36</v>
      </c>
      <c r="C2" s="2">
        <v>3075</v>
      </c>
      <c r="D2" s="33">
        <v>5.5</v>
      </c>
      <c r="G2" s="38"/>
      <c r="H2" s="28"/>
    </row>
    <row r="3" spans="1:7" ht="12.75">
      <c r="A3" s="2">
        <v>2006</v>
      </c>
      <c r="B3" s="28" t="s">
        <v>37</v>
      </c>
      <c r="C3" s="2">
        <v>3076</v>
      </c>
      <c r="D3" s="33">
        <v>1.3</v>
      </c>
      <c r="G3" s="38"/>
    </row>
    <row r="4" spans="1:8" ht="12.75">
      <c r="A4" s="2">
        <v>2006</v>
      </c>
      <c r="B4" s="28" t="s">
        <v>38</v>
      </c>
      <c r="C4" s="34" t="s">
        <v>186</v>
      </c>
      <c r="D4" s="33">
        <v>3.6</v>
      </c>
      <c r="G4" s="38"/>
      <c r="H4" s="28"/>
    </row>
    <row r="5" spans="1:7" ht="12.75">
      <c r="A5" s="2">
        <v>2006</v>
      </c>
      <c r="B5" s="28" t="s">
        <v>39</v>
      </c>
      <c r="C5" s="34" t="s">
        <v>187</v>
      </c>
      <c r="D5" s="33">
        <v>15.5</v>
      </c>
      <c r="G5" s="38"/>
    </row>
    <row r="6" spans="1:8" ht="12.75">
      <c r="A6" s="2">
        <v>2006</v>
      </c>
      <c r="B6" s="28" t="s">
        <v>40</v>
      </c>
      <c r="C6" s="2">
        <v>3091</v>
      </c>
      <c r="D6" s="33">
        <v>0.9</v>
      </c>
      <c r="G6" s="38"/>
      <c r="H6" s="28"/>
    </row>
    <row r="7" spans="1:7" ht="12.75">
      <c r="A7" s="2">
        <v>2006</v>
      </c>
      <c r="B7" s="28" t="s">
        <v>41</v>
      </c>
      <c r="C7" s="2">
        <v>3090</v>
      </c>
      <c r="D7" s="33">
        <v>1.2</v>
      </c>
      <c r="G7" s="38"/>
    </row>
    <row r="8" spans="1:8" ht="12.75">
      <c r="A8" s="2">
        <v>2006</v>
      </c>
      <c r="B8" s="28" t="s">
        <v>42</v>
      </c>
      <c r="C8" s="2">
        <v>3092</v>
      </c>
      <c r="D8" s="33">
        <v>0.9</v>
      </c>
      <c r="G8" s="38"/>
      <c r="H8" s="28"/>
    </row>
    <row r="9" spans="1:8" ht="12.75">
      <c r="A9" s="2">
        <v>2006</v>
      </c>
      <c r="B9" s="28" t="s">
        <v>43</v>
      </c>
      <c r="C9" s="2">
        <v>3097</v>
      </c>
      <c r="D9" s="33">
        <v>0.9</v>
      </c>
      <c r="G9" s="38"/>
      <c r="H9" s="29"/>
    </row>
    <row r="10" spans="1:8" ht="12.75">
      <c r="A10" s="2">
        <v>2006</v>
      </c>
      <c r="B10" s="28" t="s">
        <v>44</v>
      </c>
      <c r="C10" s="2">
        <v>3094</v>
      </c>
      <c r="D10" s="33">
        <v>1.2</v>
      </c>
      <c r="G10" s="51"/>
      <c r="H10" s="28"/>
    </row>
    <row r="11" spans="1:8" ht="12.75">
      <c r="A11" s="2">
        <v>2006</v>
      </c>
      <c r="B11" s="28" t="s">
        <v>45</v>
      </c>
      <c r="C11" s="2">
        <v>3098</v>
      </c>
      <c r="D11" s="33">
        <v>1.2</v>
      </c>
      <c r="G11" s="38"/>
      <c r="H11" s="28"/>
    </row>
    <row r="12" spans="1:7" ht="12.75">
      <c r="A12" s="2">
        <v>2006</v>
      </c>
      <c r="B12" s="28" t="s">
        <v>46</v>
      </c>
      <c r="C12" s="34" t="s">
        <v>188</v>
      </c>
      <c r="D12" s="33">
        <v>6.7</v>
      </c>
      <c r="G12" s="38"/>
    </row>
    <row r="13" spans="1:8" ht="12.75">
      <c r="A13" s="2">
        <v>2006</v>
      </c>
      <c r="B13" s="28" t="s">
        <v>47</v>
      </c>
      <c r="C13" s="2">
        <v>3099</v>
      </c>
      <c r="D13" s="33">
        <v>1.3</v>
      </c>
      <c r="G13" s="38"/>
      <c r="H13" s="28"/>
    </row>
    <row r="14" spans="1:8" ht="12.75">
      <c r="A14" s="2">
        <v>2006</v>
      </c>
      <c r="B14" s="28" t="s">
        <v>48</v>
      </c>
      <c r="C14" s="2">
        <v>3103</v>
      </c>
      <c r="D14" s="33">
        <v>1.2</v>
      </c>
      <c r="G14" s="38"/>
      <c r="H14" s="29"/>
    </row>
    <row r="15" spans="1:8" ht="12.75">
      <c r="A15" s="2">
        <v>2006</v>
      </c>
      <c r="B15" s="28" t="s">
        <v>49</v>
      </c>
      <c r="C15" s="2">
        <v>3105</v>
      </c>
      <c r="D15" s="33">
        <v>1.3</v>
      </c>
      <c r="G15" s="38"/>
      <c r="H15" s="28"/>
    </row>
    <row r="16" spans="1:8" ht="12.75">
      <c r="A16" s="2">
        <v>2006</v>
      </c>
      <c r="B16" s="29" t="s">
        <v>275</v>
      </c>
      <c r="C16" s="35" t="s">
        <v>206</v>
      </c>
      <c r="D16" s="33">
        <v>2.7</v>
      </c>
      <c r="G16" s="38"/>
      <c r="H16" s="28"/>
    </row>
    <row r="17" spans="1:8" ht="12.75">
      <c r="A17" s="2">
        <v>2006</v>
      </c>
      <c r="B17" s="28" t="s">
        <v>50</v>
      </c>
      <c r="C17" s="2">
        <v>3093</v>
      </c>
      <c r="D17" s="33">
        <v>1.8</v>
      </c>
      <c r="G17" s="38"/>
      <c r="H17" s="28"/>
    </row>
    <row r="18" spans="1:8" ht="12.75">
      <c r="A18" s="2">
        <v>2006</v>
      </c>
      <c r="B18" s="28" t="s">
        <v>51</v>
      </c>
      <c r="C18" s="2">
        <v>3107</v>
      </c>
      <c r="D18" s="33">
        <v>0.9</v>
      </c>
      <c r="G18" s="38"/>
      <c r="H18" s="28"/>
    </row>
    <row r="19" spans="1:8" ht="12.75">
      <c r="A19" s="2">
        <v>2006</v>
      </c>
      <c r="B19" s="28" t="s">
        <v>52</v>
      </c>
      <c r="C19" s="2">
        <v>3104</v>
      </c>
      <c r="D19" s="33">
        <v>0.9</v>
      </c>
      <c r="G19" s="38"/>
      <c r="H19" s="28"/>
    </row>
    <row r="20" spans="1:8" ht="12.75">
      <c r="A20" s="2">
        <v>2006</v>
      </c>
      <c r="B20" s="28" t="s">
        <v>53</v>
      </c>
      <c r="C20" s="2" t="s">
        <v>207</v>
      </c>
      <c r="D20" s="33">
        <v>2.6</v>
      </c>
      <c r="G20" s="38"/>
      <c r="H20" s="28"/>
    </row>
    <row r="21" spans="1:8" ht="12.75">
      <c r="A21" s="2">
        <v>2006</v>
      </c>
      <c r="B21" s="28" t="s">
        <v>54</v>
      </c>
      <c r="C21" s="2">
        <v>3108</v>
      </c>
      <c r="D21" s="33">
        <v>5.5</v>
      </c>
      <c r="G21" s="38"/>
      <c r="H21" s="28"/>
    </row>
    <row r="22" spans="1:8" ht="12.75">
      <c r="A22" s="2">
        <v>2006</v>
      </c>
      <c r="B22" s="28" t="s">
        <v>55</v>
      </c>
      <c r="C22" s="2">
        <v>3109</v>
      </c>
      <c r="D22" s="33">
        <v>0.9</v>
      </c>
      <c r="G22" s="5"/>
      <c r="H22" s="28"/>
    </row>
    <row r="23" spans="1:8" ht="12.75">
      <c r="A23" s="2">
        <v>2006</v>
      </c>
      <c r="B23" s="28" t="s">
        <v>23</v>
      </c>
      <c r="C23" s="2">
        <v>3110</v>
      </c>
      <c r="D23" s="33">
        <v>0.9</v>
      </c>
      <c r="G23" s="5"/>
      <c r="H23" s="28"/>
    </row>
    <row r="24" spans="1:8" ht="12.75">
      <c r="A24" s="2">
        <v>2006</v>
      </c>
      <c r="B24" s="28" t="s">
        <v>56</v>
      </c>
      <c r="C24" s="2">
        <v>3116</v>
      </c>
      <c r="D24" s="33">
        <v>1.3</v>
      </c>
      <c r="G24" s="5"/>
      <c r="H24" s="28"/>
    </row>
    <row r="25" spans="1:8" ht="12.75">
      <c r="A25" s="2">
        <v>2006</v>
      </c>
      <c r="B25" s="28" t="s">
        <v>57</v>
      </c>
      <c r="C25" s="2">
        <v>3115</v>
      </c>
      <c r="D25" s="33">
        <v>0.9</v>
      </c>
      <c r="G25" s="40"/>
      <c r="H25" s="28"/>
    </row>
    <row r="26" spans="1:4" ht="12.75">
      <c r="A26" s="2">
        <v>2006</v>
      </c>
      <c r="B26" s="29" t="s">
        <v>58</v>
      </c>
      <c r="C26" s="34" t="s">
        <v>189</v>
      </c>
      <c r="D26" s="33">
        <v>3.6</v>
      </c>
    </row>
    <row r="27" spans="2:4" ht="12.75">
      <c r="B27" s="28" t="s">
        <v>190</v>
      </c>
      <c r="C27" s="34" t="s">
        <v>191</v>
      </c>
      <c r="D27" s="33">
        <v>2.2</v>
      </c>
    </row>
    <row r="28" spans="1:4" ht="12.75">
      <c r="A28" s="2">
        <v>2006</v>
      </c>
      <c r="B28" s="28" t="s">
        <v>59</v>
      </c>
      <c r="C28" s="2">
        <v>3117</v>
      </c>
      <c r="D28" s="33">
        <v>1.2</v>
      </c>
    </row>
    <row r="29" spans="1:4" ht="12.75">
      <c r="A29" s="2">
        <v>2006</v>
      </c>
      <c r="B29" s="28" t="s">
        <v>60</v>
      </c>
      <c r="C29" s="2">
        <v>3120</v>
      </c>
      <c r="D29" s="33">
        <v>0.9</v>
      </c>
    </row>
    <row r="30" spans="1:4" ht="12.75">
      <c r="A30" s="2">
        <v>2006</v>
      </c>
      <c r="B30" s="28" t="s">
        <v>61</v>
      </c>
      <c r="C30" s="2">
        <v>3121</v>
      </c>
      <c r="D30" s="33">
        <v>1.3</v>
      </c>
    </row>
    <row r="31" spans="1:4" ht="12.75">
      <c r="A31" s="2">
        <v>2006</v>
      </c>
      <c r="B31" s="28" t="s">
        <v>62</v>
      </c>
      <c r="C31" s="2">
        <v>3122</v>
      </c>
      <c r="D31" s="33">
        <v>1.2</v>
      </c>
    </row>
    <row r="32" spans="1:4" ht="12.75">
      <c r="A32" s="2">
        <v>2006</v>
      </c>
      <c r="B32" s="28" t="s">
        <v>63</v>
      </c>
      <c r="C32" s="2">
        <v>3123</v>
      </c>
      <c r="D32" s="33">
        <v>1.2</v>
      </c>
    </row>
    <row r="33" spans="1:4" ht="12.75">
      <c r="A33" s="2">
        <v>2006</v>
      </c>
      <c r="B33" s="28" t="s">
        <v>64</v>
      </c>
      <c r="C33" s="2">
        <v>3124</v>
      </c>
      <c r="D33" s="33">
        <v>1.3</v>
      </c>
    </row>
    <row r="34" spans="1:4" ht="12.75">
      <c r="A34" s="2">
        <v>2006</v>
      </c>
      <c r="B34" s="28" t="s">
        <v>65</v>
      </c>
      <c r="C34" s="2">
        <v>3125</v>
      </c>
      <c r="D34" s="33">
        <v>1.2</v>
      </c>
    </row>
    <row r="35" spans="1:4" ht="12.75">
      <c r="A35" s="2">
        <v>2006</v>
      </c>
      <c r="B35" s="28" t="s">
        <v>66</v>
      </c>
      <c r="C35" s="34" t="s">
        <v>192</v>
      </c>
      <c r="D35" s="33">
        <v>2.4</v>
      </c>
    </row>
    <row r="36" spans="1:4" ht="12.75">
      <c r="A36" s="2">
        <v>2006</v>
      </c>
      <c r="B36" s="28" t="s">
        <v>67</v>
      </c>
      <c r="C36" s="2">
        <v>3128</v>
      </c>
      <c r="D36" s="33">
        <v>3</v>
      </c>
    </row>
    <row r="37" spans="1:4" ht="12.75">
      <c r="A37" s="2">
        <v>2006</v>
      </c>
      <c r="B37" s="28" t="s">
        <v>68</v>
      </c>
      <c r="C37" s="2">
        <v>3129</v>
      </c>
      <c r="D37" s="33">
        <v>1.2</v>
      </c>
    </row>
    <row r="38" spans="1:4" ht="12.75">
      <c r="A38" s="2">
        <v>2006</v>
      </c>
      <c r="B38" s="28" t="s">
        <v>69</v>
      </c>
      <c r="C38" s="2">
        <v>3130</v>
      </c>
      <c r="D38" s="33">
        <v>1.2</v>
      </c>
    </row>
    <row r="39" spans="1:4" ht="12.75">
      <c r="A39" s="2">
        <v>2006</v>
      </c>
      <c r="B39" s="28" t="s">
        <v>70</v>
      </c>
      <c r="C39" s="2">
        <v>3131</v>
      </c>
      <c r="D39" s="33">
        <v>1.2</v>
      </c>
    </row>
    <row r="40" spans="1:4" ht="12.75">
      <c r="A40" s="2">
        <v>2006</v>
      </c>
      <c r="B40" s="28" t="s">
        <v>71</v>
      </c>
      <c r="C40" s="2">
        <v>3132</v>
      </c>
      <c r="D40" s="33">
        <v>1.2</v>
      </c>
    </row>
    <row r="41" spans="1:4" ht="12.75">
      <c r="A41" s="2">
        <v>2006</v>
      </c>
      <c r="B41" s="28" t="s">
        <v>72</v>
      </c>
      <c r="C41" s="2">
        <v>3133</v>
      </c>
      <c r="D41" s="33">
        <v>2</v>
      </c>
    </row>
    <row r="42" spans="1:4" ht="12.75">
      <c r="A42" s="2">
        <v>2006</v>
      </c>
      <c r="B42" s="28" t="s">
        <v>73</v>
      </c>
      <c r="C42" s="2">
        <v>3134</v>
      </c>
      <c r="D42" s="33">
        <v>1.2</v>
      </c>
    </row>
    <row r="43" spans="1:4" ht="12.75">
      <c r="A43" s="2">
        <v>2006</v>
      </c>
      <c r="B43" s="28" t="s">
        <v>74</v>
      </c>
      <c r="C43" s="2">
        <v>3138</v>
      </c>
      <c r="D43" s="33">
        <v>1.3</v>
      </c>
    </row>
    <row r="44" spans="1:4" ht="12.75">
      <c r="A44" s="2">
        <v>2006</v>
      </c>
      <c r="B44" s="28" t="s">
        <v>75</v>
      </c>
      <c r="C44" s="2">
        <v>3135</v>
      </c>
      <c r="D44" s="33">
        <v>1.2</v>
      </c>
    </row>
    <row r="45" spans="1:4" ht="12.75">
      <c r="A45" s="2">
        <v>2006</v>
      </c>
      <c r="B45" s="28" t="s">
        <v>76</v>
      </c>
      <c r="C45" s="34" t="s">
        <v>193</v>
      </c>
      <c r="D45" s="33">
        <v>2.4</v>
      </c>
    </row>
    <row r="46" spans="1:4" ht="12.75">
      <c r="A46" s="2">
        <v>2006</v>
      </c>
      <c r="B46" s="28" t="s">
        <v>77</v>
      </c>
      <c r="C46" s="2">
        <v>3141</v>
      </c>
      <c r="D46" s="33">
        <v>1.3</v>
      </c>
    </row>
    <row r="47" spans="1:4" ht="12.75">
      <c r="A47" s="2">
        <v>2006</v>
      </c>
      <c r="B47" s="28" t="s">
        <v>78</v>
      </c>
      <c r="C47" s="2">
        <v>3140</v>
      </c>
      <c r="D47" s="33">
        <v>1.2</v>
      </c>
    </row>
    <row r="48" spans="1:4" ht="12.75">
      <c r="A48" s="2">
        <v>2006</v>
      </c>
      <c r="B48" s="28" t="s">
        <v>22</v>
      </c>
      <c r="C48" s="2">
        <v>3139</v>
      </c>
      <c r="D48" s="33">
        <v>1.2</v>
      </c>
    </row>
    <row r="49" spans="1:4" ht="12.75">
      <c r="A49" s="2">
        <v>2006</v>
      </c>
      <c r="B49" s="28" t="s">
        <v>79</v>
      </c>
      <c r="C49" s="2">
        <v>3142</v>
      </c>
      <c r="D49" s="33">
        <v>1.2</v>
      </c>
    </row>
    <row r="50" spans="1:4" ht="12.75">
      <c r="A50" s="2">
        <v>2006</v>
      </c>
      <c r="B50" s="28" t="s">
        <v>80</v>
      </c>
      <c r="C50" s="2">
        <v>3143</v>
      </c>
      <c r="D50" s="33">
        <v>1.2</v>
      </c>
    </row>
    <row r="51" spans="1:4" ht="12.75">
      <c r="A51" s="2">
        <v>2006</v>
      </c>
      <c r="B51" s="28" t="s">
        <v>81</v>
      </c>
      <c r="C51" s="34" t="s">
        <v>194</v>
      </c>
      <c r="D51" s="33">
        <v>2.5</v>
      </c>
    </row>
    <row r="52" spans="1:4" ht="12.75">
      <c r="A52" s="2">
        <v>2006</v>
      </c>
      <c r="B52" s="28" t="s">
        <v>82</v>
      </c>
      <c r="C52" s="2">
        <v>3146</v>
      </c>
      <c r="D52" s="33">
        <v>1.2</v>
      </c>
    </row>
    <row r="53" spans="2:5" ht="12.75">
      <c r="B53" s="28"/>
      <c r="E53" s="33">
        <f>SUM(D1:D52)</f>
        <v>103.30000000000004</v>
      </c>
    </row>
    <row r="54" ht="12.75">
      <c r="B54" s="28" t="s">
        <v>83</v>
      </c>
    </row>
    <row r="55" ht="12.75">
      <c r="B55" s="28" t="s">
        <v>84</v>
      </c>
    </row>
    <row r="56" ht="12.75">
      <c r="B56" s="28"/>
    </row>
    <row r="57" spans="1:8" ht="12.75">
      <c r="A57" s="2">
        <v>2007</v>
      </c>
      <c r="B57" s="28" t="s">
        <v>85</v>
      </c>
      <c r="C57" s="2">
        <v>3147</v>
      </c>
      <c r="D57" s="33">
        <v>1.2</v>
      </c>
      <c r="G57" s="2">
        <v>3147</v>
      </c>
      <c r="H57" s="28" t="s">
        <v>85</v>
      </c>
    </row>
    <row r="58" spans="1:8" ht="12.75">
      <c r="A58" s="2">
        <v>2007</v>
      </c>
      <c r="B58" s="28" t="s">
        <v>86</v>
      </c>
      <c r="C58" s="2">
        <v>3148</v>
      </c>
      <c r="D58" s="33">
        <v>1.2</v>
      </c>
      <c r="G58" s="2">
        <v>3148</v>
      </c>
      <c r="H58" s="28" t="s">
        <v>86</v>
      </c>
    </row>
    <row r="59" spans="1:8" ht="12.75">
      <c r="A59" s="2">
        <v>2007</v>
      </c>
      <c r="B59" s="28" t="s">
        <v>87</v>
      </c>
      <c r="C59" s="2">
        <v>3149</v>
      </c>
      <c r="D59" s="33">
        <v>1.3</v>
      </c>
      <c r="G59" s="2">
        <v>3149</v>
      </c>
      <c r="H59" s="28" t="s">
        <v>87</v>
      </c>
    </row>
    <row r="60" spans="1:8" ht="12.75">
      <c r="A60" s="2">
        <v>2007</v>
      </c>
      <c r="B60" s="28" t="s">
        <v>88</v>
      </c>
      <c r="C60" s="2">
        <v>3150</v>
      </c>
      <c r="D60" s="33">
        <v>1.2</v>
      </c>
      <c r="G60" s="2">
        <v>3150</v>
      </c>
      <c r="H60" s="28" t="s">
        <v>88</v>
      </c>
    </row>
    <row r="61" spans="1:8" ht="12.75">
      <c r="A61" s="2">
        <v>2007</v>
      </c>
      <c r="B61" s="28" t="s">
        <v>89</v>
      </c>
      <c r="C61" s="2">
        <v>3151</v>
      </c>
      <c r="D61" s="33">
        <v>1.2</v>
      </c>
      <c r="G61" s="2">
        <v>3151</v>
      </c>
      <c r="H61" s="28" t="s">
        <v>89</v>
      </c>
    </row>
    <row r="62" spans="1:8" ht="12.75">
      <c r="A62" s="2">
        <v>2007</v>
      </c>
      <c r="B62" s="28" t="s">
        <v>90</v>
      </c>
      <c r="C62" s="2">
        <v>3152</v>
      </c>
      <c r="D62" s="33">
        <v>1.2</v>
      </c>
      <c r="G62" s="2">
        <v>3152</v>
      </c>
      <c r="H62" s="28" t="s">
        <v>90</v>
      </c>
    </row>
    <row r="63" spans="1:8" ht="12.75">
      <c r="A63" s="2">
        <v>2007</v>
      </c>
      <c r="B63" s="28" t="s">
        <v>91</v>
      </c>
      <c r="C63" s="2">
        <v>3153</v>
      </c>
      <c r="D63" s="33">
        <v>2</v>
      </c>
      <c r="G63" s="2">
        <v>3154</v>
      </c>
      <c r="H63" s="28" t="s">
        <v>92</v>
      </c>
    </row>
    <row r="64" spans="1:8" ht="12.75">
      <c r="A64" s="2">
        <v>2007</v>
      </c>
      <c r="B64" s="28" t="s">
        <v>92</v>
      </c>
      <c r="C64" s="2">
        <v>3154</v>
      </c>
      <c r="D64" s="33">
        <v>1.2</v>
      </c>
      <c r="G64" s="2">
        <v>3155</v>
      </c>
      <c r="H64" s="28" t="s">
        <v>93</v>
      </c>
    </row>
    <row r="65" spans="1:8" ht="12.75">
      <c r="A65" s="2">
        <v>2007</v>
      </c>
      <c r="B65" s="28" t="s">
        <v>93</v>
      </c>
      <c r="C65" s="2">
        <v>3155</v>
      </c>
      <c r="D65" s="33">
        <v>1.2</v>
      </c>
      <c r="G65" s="2">
        <v>3158</v>
      </c>
      <c r="H65" s="28" t="s">
        <v>96</v>
      </c>
    </row>
    <row r="66" spans="1:8" ht="12.75">
      <c r="A66" s="2">
        <v>2007</v>
      </c>
      <c r="B66" s="28" t="s">
        <v>94</v>
      </c>
      <c r="C66" s="2">
        <v>3157</v>
      </c>
      <c r="D66" s="33">
        <v>0.5</v>
      </c>
      <c r="G66" s="2">
        <v>3159</v>
      </c>
      <c r="H66" s="28" t="s">
        <v>97</v>
      </c>
    </row>
    <row r="67" spans="1:8" ht="12.75">
      <c r="A67" s="2">
        <v>2007</v>
      </c>
      <c r="B67" s="28" t="s">
        <v>95</v>
      </c>
      <c r="C67" s="2">
        <v>3156</v>
      </c>
      <c r="D67" s="33">
        <v>1.2</v>
      </c>
      <c r="G67" s="2">
        <v>3160</v>
      </c>
      <c r="H67" s="28" t="s">
        <v>98</v>
      </c>
    </row>
    <row r="68" spans="1:8" ht="12.75">
      <c r="A68" s="2">
        <v>2007</v>
      </c>
      <c r="B68" s="28" t="s">
        <v>96</v>
      </c>
      <c r="C68" s="2">
        <v>3158</v>
      </c>
      <c r="D68" s="33">
        <v>1.2</v>
      </c>
      <c r="G68" s="34">
        <v>3166</v>
      </c>
      <c r="H68" s="29" t="s">
        <v>284</v>
      </c>
    </row>
    <row r="69" spans="1:8" ht="12.75">
      <c r="A69" s="2">
        <v>2007</v>
      </c>
      <c r="B69" s="28" t="s">
        <v>97</v>
      </c>
      <c r="C69" s="2">
        <v>3159</v>
      </c>
      <c r="D69" s="33">
        <v>1.2</v>
      </c>
      <c r="G69" s="2">
        <v>3167</v>
      </c>
      <c r="H69" s="28" t="s">
        <v>102</v>
      </c>
    </row>
    <row r="70" spans="1:8" ht="12.75">
      <c r="A70" s="2">
        <v>2007</v>
      </c>
      <c r="B70" s="28" t="s">
        <v>98</v>
      </c>
      <c r="C70" s="2">
        <v>3160</v>
      </c>
      <c r="D70" s="33">
        <v>1.2</v>
      </c>
      <c r="G70" s="34" t="s">
        <v>285</v>
      </c>
      <c r="H70" s="28" t="s">
        <v>103</v>
      </c>
    </row>
    <row r="71" spans="1:8" ht="12.75">
      <c r="A71" s="2">
        <v>2007</v>
      </c>
      <c r="B71" s="28" t="s">
        <v>99</v>
      </c>
      <c r="C71" s="2">
        <v>3161</v>
      </c>
      <c r="D71" s="33">
        <v>1.3</v>
      </c>
      <c r="G71" s="34" t="s">
        <v>197</v>
      </c>
      <c r="H71" s="29" t="s">
        <v>104</v>
      </c>
    </row>
    <row r="72" spans="1:8" ht="12.75">
      <c r="A72" s="2">
        <v>2007</v>
      </c>
      <c r="B72" s="28" t="s">
        <v>100</v>
      </c>
      <c r="C72" s="2">
        <v>3162</v>
      </c>
      <c r="D72" s="33">
        <v>3</v>
      </c>
      <c r="G72" s="2">
        <v>3174</v>
      </c>
      <c r="H72" s="28" t="s">
        <v>105</v>
      </c>
    </row>
    <row r="73" spans="1:8" ht="12.75">
      <c r="A73" s="2">
        <v>2007</v>
      </c>
      <c r="B73" s="29" t="s">
        <v>101</v>
      </c>
      <c r="C73" s="34" t="s">
        <v>195</v>
      </c>
      <c r="D73" s="33">
        <v>4.8</v>
      </c>
      <c r="G73" s="2">
        <v>3175</v>
      </c>
      <c r="H73" s="28" t="s">
        <v>106</v>
      </c>
    </row>
    <row r="74" spans="1:8" ht="12.75">
      <c r="A74" s="2">
        <v>2007</v>
      </c>
      <c r="B74" s="28" t="s">
        <v>102</v>
      </c>
      <c r="C74" s="2">
        <v>3167</v>
      </c>
      <c r="D74" s="33">
        <v>1.2</v>
      </c>
      <c r="G74" s="34" t="s">
        <v>198</v>
      </c>
      <c r="H74" s="28" t="s">
        <v>107</v>
      </c>
    </row>
    <row r="75" spans="1:8" ht="12.75">
      <c r="A75" s="2">
        <v>2007</v>
      </c>
      <c r="B75" s="28" t="s">
        <v>103</v>
      </c>
      <c r="C75" s="34" t="s">
        <v>196</v>
      </c>
      <c r="D75" s="33">
        <v>2.5</v>
      </c>
      <c r="G75" s="2">
        <v>3178</v>
      </c>
      <c r="H75" s="28" t="s">
        <v>108</v>
      </c>
    </row>
    <row r="76" spans="1:8" ht="12.75">
      <c r="A76" s="2">
        <v>2007</v>
      </c>
      <c r="B76" s="29" t="s">
        <v>104</v>
      </c>
      <c r="C76" s="34" t="s">
        <v>197</v>
      </c>
      <c r="D76" s="33">
        <v>4.8</v>
      </c>
      <c r="G76" s="2">
        <v>3179</v>
      </c>
      <c r="H76" s="28" t="s">
        <v>109</v>
      </c>
    </row>
    <row r="77" spans="1:8" ht="12.75">
      <c r="A77" s="2">
        <v>2007</v>
      </c>
      <c r="B77" s="28" t="s">
        <v>105</v>
      </c>
      <c r="C77" s="2">
        <v>3174</v>
      </c>
      <c r="D77" s="33">
        <v>1.2</v>
      </c>
      <c r="G77" s="34" t="s">
        <v>199</v>
      </c>
      <c r="H77" s="28" t="s">
        <v>111</v>
      </c>
    </row>
    <row r="78" spans="1:8" ht="12.75">
      <c r="A78" s="2">
        <v>2007</v>
      </c>
      <c r="B78" s="28" t="s">
        <v>106</v>
      </c>
      <c r="C78" s="2">
        <v>3175</v>
      </c>
      <c r="D78" s="33">
        <v>1.2</v>
      </c>
      <c r="G78" s="2">
        <v>3184</v>
      </c>
      <c r="H78" s="28" t="s">
        <v>113</v>
      </c>
    </row>
    <row r="79" spans="1:8" ht="12.75">
      <c r="A79" s="2">
        <v>2007</v>
      </c>
      <c r="B79" s="28" t="s">
        <v>107</v>
      </c>
      <c r="C79" s="34" t="s">
        <v>198</v>
      </c>
      <c r="D79" s="33">
        <v>2.5</v>
      </c>
      <c r="G79" s="2">
        <v>3185</v>
      </c>
      <c r="H79" s="28" t="s">
        <v>114</v>
      </c>
    </row>
    <row r="80" spans="1:8" ht="12.75">
      <c r="A80" s="2">
        <v>2007</v>
      </c>
      <c r="B80" s="28" t="s">
        <v>108</v>
      </c>
      <c r="C80" s="2">
        <v>3178</v>
      </c>
      <c r="D80" s="33">
        <v>1.2</v>
      </c>
      <c r="G80" s="2">
        <v>3186</v>
      </c>
      <c r="H80" s="28" t="s">
        <v>115</v>
      </c>
    </row>
    <row r="81" spans="1:8" ht="12.75">
      <c r="A81" s="2">
        <v>2007</v>
      </c>
      <c r="B81" s="28" t="s">
        <v>109</v>
      </c>
      <c r="C81" s="2">
        <v>3179</v>
      </c>
      <c r="D81" s="33">
        <v>5.5</v>
      </c>
      <c r="G81" s="2">
        <v>3187</v>
      </c>
      <c r="H81" s="28" t="s">
        <v>116</v>
      </c>
    </row>
    <row r="82" spans="1:8" ht="12.75">
      <c r="A82" s="2">
        <v>2007</v>
      </c>
      <c r="B82" s="28" t="s">
        <v>110</v>
      </c>
      <c r="C82" s="2">
        <v>3180</v>
      </c>
      <c r="D82" s="33">
        <v>1.3</v>
      </c>
      <c r="G82" s="2">
        <v>3188</v>
      </c>
      <c r="H82" s="28" t="s">
        <v>117</v>
      </c>
    </row>
    <row r="83" spans="1:8" ht="12.75">
      <c r="A83" s="2">
        <v>2007</v>
      </c>
      <c r="B83" s="28" t="s">
        <v>111</v>
      </c>
      <c r="C83" s="34" t="s">
        <v>199</v>
      </c>
      <c r="D83" s="33">
        <v>2.4</v>
      </c>
      <c r="G83" s="2">
        <v>3189</v>
      </c>
      <c r="H83" s="28" t="s">
        <v>118</v>
      </c>
    </row>
    <row r="84" spans="1:8" ht="12.75">
      <c r="A84" s="2">
        <v>2007</v>
      </c>
      <c r="B84" s="28" t="s">
        <v>112</v>
      </c>
      <c r="C84" s="2">
        <v>3183</v>
      </c>
      <c r="D84" s="33">
        <v>1.7</v>
      </c>
      <c r="G84" s="2">
        <v>3190</v>
      </c>
      <c r="H84" s="28" t="s">
        <v>119</v>
      </c>
    </row>
    <row r="85" spans="1:8" ht="12.75">
      <c r="A85" s="2">
        <v>2007</v>
      </c>
      <c r="B85" s="28" t="s">
        <v>113</v>
      </c>
      <c r="C85" s="2">
        <v>3184</v>
      </c>
      <c r="D85" s="33">
        <v>1.2</v>
      </c>
      <c r="G85" s="2">
        <v>3192</v>
      </c>
      <c r="H85" s="28" t="s">
        <v>121</v>
      </c>
    </row>
    <row r="86" spans="1:8" ht="12.75">
      <c r="A86" s="2">
        <v>2007</v>
      </c>
      <c r="B86" s="28" t="s">
        <v>114</v>
      </c>
      <c r="C86" s="2">
        <v>3185</v>
      </c>
      <c r="D86" s="33">
        <v>1.2</v>
      </c>
      <c r="G86" s="2">
        <v>3195</v>
      </c>
      <c r="H86" s="28" t="s">
        <v>123</v>
      </c>
    </row>
    <row r="87" spans="1:8" ht="12.75">
      <c r="A87" s="2">
        <v>2007</v>
      </c>
      <c r="B87" s="28" t="s">
        <v>115</v>
      </c>
      <c r="C87" s="2">
        <v>3186</v>
      </c>
      <c r="D87" s="33">
        <v>1.2</v>
      </c>
      <c r="G87" s="2">
        <v>3196</v>
      </c>
      <c r="H87" s="28" t="s">
        <v>124</v>
      </c>
    </row>
    <row r="88" spans="1:8" ht="12.75">
      <c r="A88" s="2">
        <v>2007</v>
      </c>
      <c r="B88" s="28" t="s">
        <v>116</v>
      </c>
      <c r="C88" s="2">
        <v>3187</v>
      </c>
      <c r="D88" s="33">
        <v>1.2</v>
      </c>
      <c r="G88" s="2">
        <v>3197</v>
      </c>
      <c r="H88" s="29" t="s">
        <v>125</v>
      </c>
    </row>
    <row r="89" spans="1:8" ht="12.75">
      <c r="A89" s="2">
        <v>2007</v>
      </c>
      <c r="B89" s="28" t="s">
        <v>117</v>
      </c>
      <c r="C89" s="2">
        <v>3188</v>
      </c>
      <c r="D89" s="33">
        <v>1.2</v>
      </c>
      <c r="G89" s="2">
        <v>3198</v>
      </c>
      <c r="H89" s="29" t="s">
        <v>203</v>
      </c>
    </row>
    <row r="90" spans="1:8" ht="12.75">
      <c r="A90" s="2">
        <v>2007</v>
      </c>
      <c r="B90" s="28" t="s">
        <v>118</v>
      </c>
      <c r="C90" s="2">
        <v>3189</v>
      </c>
      <c r="D90" s="33">
        <v>1.2</v>
      </c>
      <c r="G90" s="2">
        <v>3193</v>
      </c>
      <c r="H90" s="29" t="s">
        <v>126</v>
      </c>
    </row>
    <row r="91" spans="1:8" ht="12.75">
      <c r="A91" s="2">
        <v>2007</v>
      </c>
      <c r="B91" s="28" t="s">
        <v>119</v>
      </c>
      <c r="C91" s="2">
        <v>3190</v>
      </c>
      <c r="D91" s="33">
        <v>5.5</v>
      </c>
      <c r="G91" s="2">
        <v>3199</v>
      </c>
      <c r="H91" s="28" t="s">
        <v>128</v>
      </c>
    </row>
    <row r="92" spans="1:8" ht="12.75">
      <c r="A92" s="2">
        <v>2007</v>
      </c>
      <c r="B92" s="28" t="s">
        <v>120</v>
      </c>
      <c r="C92" s="2">
        <v>3191</v>
      </c>
      <c r="D92" s="33">
        <v>1.3</v>
      </c>
      <c r="G92" s="2">
        <v>3201</v>
      </c>
      <c r="H92" s="28" t="s">
        <v>129</v>
      </c>
    </row>
    <row r="93" spans="1:8" ht="12.75">
      <c r="A93" s="2">
        <v>2007</v>
      </c>
      <c r="B93" s="28" t="s">
        <v>121</v>
      </c>
      <c r="C93" s="2">
        <v>3192</v>
      </c>
      <c r="D93" s="33">
        <v>1.2</v>
      </c>
      <c r="G93" s="2">
        <v>3203</v>
      </c>
      <c r="H93" s="28" t="s">
        <v>131</v>
      </c>
    </row>
    <row r="94" spans="1:8" ht="12.75">
      <c r="A94" s="2">
        <v>2007</v>
      </c>
      <c r="B94" s="28" t="s">
        <v>122</v>
      </c>
      <c r="C94" s="2">
        <v>3194</v>
      </c>
      <c r="D94" s="33">
        <v>2.8</v>
      </c>
      <c r="G94" s="2">
        <v>3204</v>
      </c>
      <c r="H94" s="28" t="s">
        <v>132</v>
      </c>
    </row>
    <row r="95" spans="1:8" ht="12.75">
      <c r="A95" s="2">
        <v>2007</v>
      </c>
      <c r="B95" s="28" t="s">
        <v>123</v>
      </c>
      <c r="C95" s="2">
        <v>3195</v>
      </c>
      <c r="D95" s="33">
        <v>1.2</v>
      </c>
      <c r="G95" s="2">
        <v>3205</v>
      </c>
      <c r="H95" s="28" t="s">
        <v>133</v>
      </c>
    </row>
    <row r="96" spans="1:8" ht="12.75">
      <c r="A96" s="2">
        <v>2007</v>
      </c>
      <c r="B96" s="28" t="s">
        <v>124</v>
      </c>
      <c r="C96" s="2">
        <v>3196</v>
      </c>
      <c r="D96" s="33">
        <v>1.2</v>
      </c>
      <c r="G96" s="2">
        <v>3206</v>
      </c>
      <c r="H96" s="28" t="s">
        <v>134</v>
      </c>
    </row>
    <row r="97" spans="1:8" ht="12.75">
      <c r="A97" s="2">
        <v>2007</v>
      </c>
      <c r="B97" s="29" t="s">
        <v>125</v>
      </c>
      <c r="C97" s="2">
        <v>3197</v>
      </c>
      <c r="D97" s="33">
        <v>1.2</v>
      </c>
      <c r="G97" s="34">
        <v>3213</v>
      </c>
      <c r="H97" s="28" t="s">
        <v>286</v>
      </c>
    </row>
    <row r="98" spans="1:8" ht="12.75">
      <c r="A98" s="2">
        <v>2007</v>
      </c>
      <c r="B98" s="29" t="s">
        <v>203</v>
      </c>
      <c r="C98" s="2">
        <v>3198</v>
      </c>
      <c r="D98" s="33">
        <v>1.2</v>
      </c>
      <c r="G98" s="2">
        <v>3211</v>
      </c>
      <c r="H98" s="28" t="s">
        <v>138</v>
      </c>
    </row>
    <row r="99" spans="1:8" ht="12.75">
      <c r="A99" s="2">
        <v>2007</v>
      </c>
      <c r="B99" s="29" t="s">
        <v>126</v>
      </c>
      <c r="C99" s="2">
        <v>3193</v>
      </c>
      <c r="D99" s="33">
        <v>1.2</v>
      </c>
      <c r="G99" s="2">
        <v>3212</v>
      </c>
      <c r="H99" s="28" t="s">
        <v>201</v>
      </c>
    </row>
    <row r="100" spans="1:4" ht="12.75">
      <c r="A100" s="2">
        <v>2007</v>
      </c>
      <c r="B100" s="28" t="s">
        <v>127</v>
      </c>
      <c r="C100" s="2">
        <v>3200</v>
      </c>
      <c r="D100" s="33">
        <v>1.2</v>
      </c>
    </row>
    <row r="101" spans="1:8" ht="12.75">
      <c r="A101" s="2">
        <v>2007</v>
      </c>
      <c r="B101" s="28" t="s">
        <v>128</v>
      </c>
      <c r="C101" s="2">
        <v>3199</v>
      </c>
      <c r="D101" s="33">
        <v>1.3</v>
      </c>
      <c r="G101" s="2">
        <v>3219</v>
      </c>
      <c r="H101" s="32" t="s">
        <v>143</v>
      </c>
    </row>
    <row r="102" spans="1:8" ht="12.75">
      <c r="A102" s="2">
        <v>2007</v>
      </c>
      <c r="B102" s="28" t="s">
        <v>129</v>
      </c>
      <c r="C102" s="2">
        <v>3201</v>
      </c>
      <c r="D102" s="33">
        <v>1.2</v>
      </c>
      <c r="G102" s="2">
        <v>3220</v>
      </c>
      <c r="H102" s="32" t="s">
        <v>144</v>
      </c>
    </row>
    <row r="103" spans="1:8" ht="12.75">
      <c r="A103" s="2">
        <v>2007</v>
      </c>
      <c r="B103" s="28" t="s">
        <v>130</v>
      </c>
      <c r="C103" s="2">
        <v>3202</v>
      </c>
      <c r="D103" s="33">
        <v>5.5</v>
      </c>
      <c r="G103" s="2">
        <v>3221</v>
      </c>
      <c r="H103" s="32" t="s">
        <v>145</v>
      </c>
    </row>
    <row r="104" spans="1:8" ht="12.75">
      <c r="A104" s="2">
        <v>2007</v>
      </c>
      <c r="B104" s="28" t="s">
        <v>131</v>
      </c>
      <c r="C104" s="2">
        <v>3203</v>
      </c>
      <c r="D104" s="33">
        <v>1.2</v>
      </c>
      <c r="G104" s="2">
        <v>3223</v>
      </c>
      <c r="H104" s="32" t="s">
        <v>147</v>
      </c>
    </row>
    <row r="105" spans="1:8" ht="12.75">
      <c r="A105" s="2">
        <v>2007</v>
      </c>
      <c r="B105" s="28" t="s">
        <v>132</v>
      </c>
      <c r="C105" s="2">
        <v>3204</v>
      </c>
      <c r="D105" s="33">
        <v>1.2</v>
      </c>
      <c r="G105" s="34" t="s">
        <v>204</v>
      </c>
      <c r="H105" s="32" t="s">
        <v>148</v>
      </c>
    </row>
    <row r="106" spans="1:8" ht="12.75">
      <c r="A106" s="2">
        <v>2007</v>
      </c>
      <c r="B106" s="28" t="s">
        <v>133</v>
      </c>
      <c r="C106" s="2">
        <v>3205</v>
      </c>
      <c r="D106" s="33">
        <v>3</v>
      </c>
      <c r="H106" s="32" t="s">
        <v>149</v>
      </c>
    </row>
    <row r="107" spans="1:8" ht="12.75">
      <c r="A107" s="2">
        <v>2007</v>
      </c>
      <c r="B107" s="28" t="s">
        <v>134</v>
      </c>
      <c r="C107" s="2">
        <v>3206</v>
      </c>
      <c r="D107" s="33">
        <v>1.2</v>
      </c>
      <c r="H107" s="32" t="s">
        <v>150</v>
      </c>
    </row>
    <row r="108" spans="1:8" ht="12.75">
      <c r="A108" s="2">
        <v>2007</v>
      </c>
      <c r="B108" s="28" t="s">
        <v>135</v>
      </c>
      <c r="C108" s="34" t="s">
        <v>200</v>
      </c>
      <c r="D108" s="33">
        <v>2.5</v>
      </c>
      <c r="H108" s="32" t="s">
        <v>152</v>
      </c>
    </row>
    <row r="109" spans="1:8" ht="12.75">
      <c r="A109" s="2">
        <v>2007</v>
      </c>
      <c r="B109" s="28" t="s">
        <v>136</v>
      </c>
      <c r="C109" s="2">
        <v>3210</v>
      </c>
      <c r="D109" s="33">
        <v>1.3</v>
      </c>
      <c r="H109" s="32" t="s">
        <v>156</v>
      </c>
    </row>
    <row r="110" spans="1:8" ht="12.75">
      <c r="A110" s="2">
        <v>2007</v>
      </c>
      <c r="B110" s="28" t="s">
        <v>137</v>
      </c>
      <c r="C110" s="34" t="s">
        <v>202</v>
      </c>
      <c r="D110" s="33">
        <v>2.5</v>
      </c>
      <c r="H110" s="32" t="s">
        <v>157</v>
      </c>
    </row>
    <row r="111" spans="1:8" ht="12.75">
      <c r="A111" s="2">
        <v>2007</v>
      </c>
      <c r="B111" s="28" t="s">
        <v>138</v>
      </c>
      <c r="C111" s="2">
        <v>3211</v>
      </c>
      <c r="D111" s="33">
        <v>1.2</v>
      </c>
      <c r="H111" s="32" t="s">
        <v>158</v>
      </c>
    </row>
    <row r="112" spans="2:8" ht="12.75">
      <c r="B112" s="28" t="s">
        <v>201</v>
      </c>
      <c r="C112" s="2">
        <v>3212</v>
      </c>
      <c r="D112" s="33">
        <v>1.2</v>
      </c>
      <c r="H112" s="32" t="s">
        <v>159</v>
      </c>
    </row>
    <row r="113" spans="1:8" ht="12.75">
      <c r="A113" s="2">
        <v>2007</v>
      </c>
      <c r="B113" s="28" t="s">
        <v>139</v>
      </c>
      <c r="C113" s="2">
        <v>3215</v>
      </c>
      <c r="D113" s="33">
        <v>1.7</v>
      </c>
      <c r="H113" s="32" t="s">
        <v>162</v>
      </c>
    </row>
    <row r="114" spans="2:8" ht="12.75">
      <c r="B114" s="30"/>
      <c r="E114" s="33">
        <f>SUM(D57:D113)</f>
        <v>101.80000000000004</v>
      </c>
      <c r="H114" s="32" t="s">
        <v>164</v>
      </c>
    </row>
    <row r="115" spans="1:8" ht="12.75">
      <c r="A115" s="2">
        <v>2008</v>
      </c>
      <c r="B115" s="31" t="s">
        <v>140</v>
      </c>
      <c r="C115" s="2">
        <v>3216</v>
      </c>
      <c r="D115" s="33">
        <v>1.2</v>
      </c>
      <c r="H115" s="29" t="s">
        <v>165</v>
      </c>
    </row>
    <row r="116" spans="1:8" ht="12.75">
      <c r="A116" s="2">
        <v>2008</v>
      </c>
      <c r="B116" s="32" t="s">
        <v>141</v>
      </c>
      <c r="C116" s="2">
        <v>3217</v>
      </c>
      <c r="D116" s="33">
        <v>1.2</v>
      </c>
      <c r="H116" s="29" t="s">
        <v>166</v>
      </c>
    </row>
    <row r="117" spans="1:8" ht="12.75">
      <c r="A117" s="2">
        <v>2008</v>
      </c>
      <c r="B117" s="32" t="s">
        <v>142</v>
      </c>
      <c r="C117" s="2">
        <v>3218</v>
      </c>
      <c r="D117" s="33">
        <v>2</v>
      </c>
      <c r="H117" s="29" t="s">
        <v>167</v>
      </c>
    </row>
    <row r="118" spans="1:8" ht="12.75">
      <c r="A118" s="2">
        <v>2008</v>
      </c>
      <c r="B118" s="32" t="s">
        <v>143</v>
      </c>
      <c r="C118" s="2">
        <v>3219</v>
      </c>
      <c r="D118" s="33">
        <v>1.3</v>
      </c>
      <c r="H118" s="29" t="s">
        <v>168</v>
      </c>
    </row>
    <row r="119" spans="1:8" ht="12.75">
      <c r="A119" s="2">
        <v>2008</v>
      </c>
      <c r="B119" s="32" t="s">
        <v>144</v>
      </c>
      <c r="C119" s="2">
        <v>3220</v>
      </c>
      <c r="D119" s="33">
        <v>1.2</v>
      </c>
      <c r="H119" s="29" t="s">
        <v>169</v>
      </c>
    </row>
    <row r="120" spans="1:8" ht="12.75">
      <c r="A120" s="2">
        <v>2008</v>
      </c>
      <c r="B120" s="32" t="s">
        <v>145</v>
      </c>
      <c r="C120" s="2">
        <v>3221</v>
      </c>
      <c r="D120" s="33">
        <v>2.8</v>
      </c>
      <c r="H120" s="29" t="s">
        <v>170</v>
      </c>
    </row>
    <row r="121" spans="1:8" ht="12.75">
      <c r="A121" s="2">
        <v>2008</v>
      </c>
      <c r="B121" s="32" t="s">
        <v>146</v>
      </c>
      <c r="C121" s="2">
        <v>3222</v>
      </c>
      <c r="D121" s="33">
        <v>3</v>
      </c>
      <c r="H121" s="29" t="s">
        <v>171</v>
      </c>
    </row>
    <row r="122" spans="1:8" ht="12.75">
      <c r="A122" s="2">
        <v>2008</v>
      </c>
      <c r="B122" s="32" t="s">
        <v>147</v>
      </c>
      <c r="C122" s="2">
        <v>3223</v>
      </c>
      <c r="D122" s="33">
        <v>1.2</v>
      </c>
      <c r="H122" s="29" t="s">
        <v>172</v>
      </c>
    </row>
    <row r="123" spans="1:8" ht="12.75">
      <c r="A123" s="2">
        <v>2008</v>
      </c>
      <c r="B123" s="32" t="s">
        <v>148</v>
      </c>
      <c r="C123" s="34" t="s">
        <v>204</v>
      </c>
      <c r="D123" s="33">
        <v>1.2</v>
      </c>
      <c r="H123" s="29" t="s">
        <v>173</v>
      </c>
    </row>
    <row r="124" spans="1:8" ht="12.75">
      <c r="A124" s="2">
        <v>2008</v>
      </c>
      <c r="B124" s="32" t="s">
        <v>149</v>
      </c>
      <c r="H124" s="29" t="s">
        <v>174</v>
      </c>
    </row>
    <row r="125" spans="1:8" ht="12.75">
      <c r="A125" s="2">
        <v>2008</v>
      </c>
      <c r="B125" s="32" t="s">
        <v>150</v>
      </c>
      <c r="H125" s="29" t="s">
        <v>175</v>
      </c>
    </row>
    <row r="126" spans="1:8" ht="12.75">
      <c r="A126" s="2">
        <v>2008</v>
      </c>
      <c r="B126" s="32" t="s">
        <v>151</v>
      </c>
      <c r="H126" s="29" t="s">
        <v>176</v>
      </c>
    </row>
    <row r="127" spans="1:8" ht="12.75">
      <c r="A127" s="2">
        <v>2008</v>
      </c>
      <c r="B127" s="32" t="s">
        <v>152</v>
      </c>
      <c r="H127" s="29" t="s">
        <v>178</v>
      </c>
    </row>
    <row r="128" spans="1:8" ht="12.75">
      <c r="A128" s="2">
        <v>2008</v>
      </c>
      <c r="B128" s="32" t="s">
        <v>153</v>
      </c>
      <c r="H128" s="29" t="s">
        <v>179</v>
      </c>
    </row>
    <row r="129" spans="1:8" ht="12.75">
      <c r="A129" s="2">
        <v>2008</v>
      </c>
      <c r="B129" s="32" t="s">
        <v>154</v>
      </c>
      <c r="H129" s="29" t="s">
        <v>180</v>
      </c>
    </row>
    <row r="130" spans="1:8" ht="12.75">
      <c r="A130" s="2">
        <v>2008</v>
      </c>
      <c r="B130" s="32" t="s">
        <v>155</v>
      </c>
      <c r="H130" s="29" t="s">
        <v>181</v>
      </c>
    </row>
    <row r="131" spans="1:8" ht="12.75">
      <c r="A131" s="2">
        <v>2008</v>
      </c>
      <c r="B131" s="32" t="s">
        <v>156</v>
      </c>
      <c r="H131" s="29" t="s">
        <v>182</v>
      </c>
    </row>
    <row r="132" spans="1:8" ht="12.75">
      <c r="A132" s="2">
        <v>2008</v>
      </c>
      <c r="B132" s="32" t="s">
        <v>157</v>
      </c>
      <c r="H132" s="29" t="s">
        <v>183</v>
      </c>
    </row>
    <row r="133" spans="1:8" ht="12.75">
      <c r="A133" s="2">
        <v>2008</v>
      </c>
      <c r="B133" s="32" t="s">
        <v>158</v>
      </c>
      <c r="H133" s="29" t="s">
        <v>184</v>
      </c>
    </row>
    <row r="134" spans="1:2" ht="12.75">
      <c r="A134" s="2">
        <v>2008</v>
      </c>
      <c r="B134" s="32" t="s">
        <v>159</v>
      </c>
    </row>
    <row r="135" spans="1:2" ht="12.75">
      <c r="A135" s="2">
        <v>2008</v>
      </c>
      <c r="B135" s="32" t="s">
        <v>160</v>
      </c>
    </row>
    <row r="136" spans="1:2" ht="12.75">
      <c r="A136" s="2">
        <v>2008</v>
      </c>
      <c r="B136" s="32" t="s">
        <v>161</v>
      </c>
    </row>
    <row r="137" spans="1:2" ht="12.75">
      <c r="A137" s="2">
        <v>2008</v>
      </c>
      <c r="B137" s="32" t="s">
        <v>162</v>
      </c>
    </row>
    <row r="138" spans="1:2" ht="12.75">
      <c r="A138" s="2">
        <v>2008</v>
      </c>
      <c r="B138" s="29" t="s">
        <v>163</v>
      </c>
    </row>
    <row r="139" spans="1:2" ht="12.75">
      <c r="A139" s="2">
        <v>2008</v>
      </c>
      <c r="B139" s="32" t="s">
        <v>164</v>
      </c>
    </row>
    <row r="140" spans="1:2" ht="12.75">
      <c r="A140" s="2">
        <v>2008</v>
      </c>
      <c r="B140" s="29" t="s">
        <v>165</v>
      </c>
    </row>
    <row r="141" spans="1:2" ht="12.75">
      <c r="A141" s="2">
        <v>2008</v>
      </c>
      <c r="B141" s="29" t="s">
        <v>166</v>
      </c>
    </row>
    <row r="142" spans="1:2" ht="12.75">
      <c r="A142" s="2">
        <v>2008</v>
      </c>
      <c r="B142" s="29" t="s">
        <v>167</v>
      </c>
    </row>
    <row r="143" spans="1:2" ht="12.75">
      <c r="A143" s="2">
        <v>2008</v>
      </c>
      <c r="B143" s="29" t="s">
        <v>168</v>
      </c>
    </row>
    <row r="144" spans="1:2" ht="12.75">
      <c r="A144" s="2">
        <v>2008</v>
      </c>
      <c r="B144" s="29" t="s">
        <v>169</v>
      </c>
    </row>
    <row r="145" spans="1:2" ht="12.75">
      <c r="A145" s="2">
        <v>2008</v>
      </c>
      <c r="B145" s="29" t="s">
        <v>170</v>
      </c>
    </row>
    <row r="146" spans="1:2" ht="12.75">
      <c r="A146" s="2">
        <v>2008</v>
      </c>
      <c r="B146" s="29" t="s">
        <v>171</v>
      </c>
    </row>
    <row r="147" spans="1:2" ht="12.75">
      <c r="A147" s="2">
        <v>2008</v>
      </c>
      <c r="B147" s="29" t="s">
        <v>172</v>
      </c>
    </row>
    <row r="148" spans="1:2" ht="12.75">
      <c r="A148" s="2">
        <v>2008</v>
      </c>
      <c r="B148" s="29" t="s">
        <v>173</v>
      </c>
    </row>
    <row r="149" spans="1:2" ht="12.75">
      <c r="A149" s="2">
        <v>2008</v>
      </c>
      <c r="B149" s="29" t="s">
        <v>174</v>
      </c>
    </row>
    <row r="150" spans="1:2" ht="12.75">
      <c r="A150" s="2">
        <v>2008</v>
      </c>
      <c r="B150" s="29" t="s">
        <v>175</v>
      </c>
    </row>
    <row r="151" spans="1:2" ht="12.75">
      <c r="A151" s="2">
        <v>2008</v>
      </c>
      <c r="B151" s="29" t="s">
        <v>176</v>
      </c>
    </row>
    <row r="152" spans="1:2" ht="12.75">
      <c r="A152" s="2">
        <v>2008</v>
      </c>
      <c r="B152" s="29" t="s">
        <v>177</v>
      </c>
    </row>
    <row r="153" spans="1:2" ht="12.75">
      <c r="A153" s="2">
        <v>2008</v>
      </c>
      <c r="B153" s="29" t="s">
        <v>178</v>
      </c>
    </row>
    <row r="154" spans="1:2" ht="12.75">
      <c r="A154" s="2">
        <v>2008</v>
      </c>
      <c r="B154" s="29" t="s">
        <v>179</v>
      </c>
    </row>
    <row r="155" spans="1:2" ht="12.75">
      <c r="A155" s="2">
        <v>2008</v>
      </c>
      <c r="B155" s="29" t="s">
        <v>134</v>
      </c>
    </row>
    <row r="156" spans="1:2" ht="12.75">
      <c r="A156" s="2">
        <v>2008</v>
      </c>
      <c r="B156" s="29" t="s">
        <v>180</v>
      </c>
    </row>
    <row r="157" spans="1:2" ht="12.75">
      <c r="A157" s="2">
        <v>2008</v>
      </c>
      <c r="B157" s="29" t="s">
        <v>181</v>
      </c>
    </row>
    <row r="158" spans="1:2" ht="12.75">
      <c r="A158" s="2">
        <v>2008</v>
      </c>
      <c r="B158" s="29" t="s">
        <v>182</v>
      </c>
    </row>
    <row r="159" spans="1:2" ht="12.75">
      <c r="A159" s="2">
        <v>2008</v>
      </c>
      <c r="B159" s="29" t="s">
        <v>183</v>
      </c>
    </row>
    <row r="160" spans="1:2" ht="12.75">
      <c r="A160" s="2">
        <v>2008</v>
      </c>
      <c r="B160" s="29" t="s">
        <v>184</v>
      </c>
    </row>
    <row r="161" spans="2:5" ht="12.75">
      <c r="B161" s="30"/>
      <c r="E161" s="33">
        <f>SUM(D115:D160)</f>
        <v>15.099999999999998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Dombai</dc:creator>
  <cp:keywords/>
  <dc:description/>
  <cp:lastModifiedBy>Douglas Dombai</cp:lastModifiedBy>
  <cp:lastPrinted>2014-04-18T08:12:05Z</cp:lastPrinted>
  <dcterms:created xsi:type="dcterms:W3CDTF">2000-06-05T18:27:38Z</dcterms:created>
  <dcterms:modified xsi:type="dcterms:W3CDTF">2014-05-30T19:28:45Z</dcterms:modified>
  <cp:category/>
  <cp:version/>
  <cp:contentType/>
  <cp:contentStatus/>
</cp:coreProperties>
</file>